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5" yWindow="45" windowWidth="13965" windowHeight="12585" tabRatio="785"/>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_xlnm.Print_Area" localSheetId="1">'1.1.Sprendimas'!$A$1:$C$33</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D101" i="26" l="1"/>
  <c r="C101" i="26"/>
  <c r="D110" i="25"/>
  <c r="C110" i="25"/>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C108" i="25"/>
  <c r="D108" i="25" s="1"/>
  <c r="C101" i="25"/>
  <c r="C102" i="25"/>
  <c r="D102" i="25" s="1"/>
  <c r="C103" i="25"/>
  <c r="D103" i="25" s="1"/>
  <c r="C104" i="25"/>
  <c r="D104" i="25" s="1"/>
  <c r="C105" i="25"/>
  <c r="C106" i="25"/>
  <c r="D106" i="25" s="1"/>
  <c r="C107" i="25"/>
  <c r="D107" i="25"/>
  <c r="B107" i="22"/>
  <c r="C107" i="22"/>
  <c r="D107" i="22"/>
  <c r="E107" i="22"/>
  <c r="C91" i="26"/>
  <c r="D91" i="26" s="1"/>
  <c r="C92" i="26"/>
  <c r="D92" i="26"/>
  <c r="C93" i="26"/>
  <c r="D93" i="26" s="1"/>
  <c r="C94" i="26"/>
  <c r="D94" i="26" s="1"/>
  <c r="C95" i="26"/>
  <c r="D95" i="26" s="1"/>
  <c r="C96" i="26"/>
  <c r="D96" i="26"/>
  <c r="C97" i="26"/>
  <c r="D97" i="26" s="1"/>
  <c r="C98" i="26"/>
  <c r="D98" i="26" s="1"/>
  <c r="D105" i="25"/>
  <c r="D101" i="25"/>
  <c r="C100" i="25"/>
  <c r="D100" i="25" s="1"/>
  <c r="C90" i="26"/>
  <c r="D90" i="26" s="1"/>
  <c r="C99" i="25"/>
  <c r="D99" i="25" s="1"/>
  <c r="B97" i="22"/>
  <c r="C97" i="22"/>
  <c r="D97" i="22"/>
  <c r="E97" i="22"/>
  <c r="B98" i="22"/>
  <c r="C98" i="22"/>
  <c r="D98" i="22"/>
  <c r="E98" i="22"/>
  <c r="C89" i="26"/>
  <c r="D89" i="26" s="1"/>
  <c r="C98" i="25"/>
  <c r="D98" i="25" s="1"/>
  <c r="C88" i="26"/>
  <c r="D88" i="26"/>
  <c r="C97" i="25"/>
  <c r="D97" i="25" s="1"/>
  <c r="B96" i="22"/>
  <c r="C96" i="22"/>
  <c r="D96" i="22"/>
  <c r="E96" i="22"/>
  <c r="C87" i="26"/>
  <c r="D87" i="26" s="1"/>
  <c r="C96" i="25"/>
  <c r="D96" i="25" s="1"/>
  <c r="B95" i="22"/>
  <c r="C95" i="22"/>
  <c r="D95" i="22"/>
  <c r="E95" i="22"/>
  <c r="C86" i="26"/>
  <c r="D86" i="26"/>
  <c r="C82" i="26"/>
  <c r="D82" i="26"/>
  <c r="C83" i="26"/>
  <c r="D83" i="26" s="1"/>
  <c r="C84" i="26"/>
  <c r="D84" i="26"/>
  <c r="C85" i="26"/>
  <c r="D85" i="26"/>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c r="C76" i="26"/>
  <c r="D76" i="26" s="1"/>
  <c r="C77" i="26"/>
  <c r="D77" i="26" s="1"/>
  <c r="C78" i="26"/>
  <c r="D78" i="26" s="1"/>
  <c r="C79" i="26"/>
  <c r="D79" i="26"/>
  <c r="C80" i="26"/>
  <c r="D80" i="26" s="1"/>
  <c r="C81" i="26"/>
  <c r="D81" i="26" s="1"/>
  <c r="C19" i="26"/>
  <c r="D19" i="26" s="1"/>
  <c r="C20" i="26"/>
  <c r="D20" i="26"/>
  <c r="C21" i="26"/>
  <c r="D21" i="26" s="1"/>
  <c r="C22" i="26"/>
  <c r="D22" i="26" s="1"/>
  <c r="C23" i="26"/>
  <c r="D23" i="26" s="1"/>
  <c r="C24" i="26"/>
  <c r="D24" i="26"/>
  <c r="C25" i="26"/>
  <c r="D25" i="26" s="1"/>
  <c r="C26" i="26"/>
  <c r="D26" i="26" s="1"/>
  <c r="C27" i="26"/>
  <c r="D27" i="26" s="1"/>
  <c r="C28" i="26"/>
  <c r="D28" i="26"/>
  <c r="C29" i="26"/>
  <c r="D29" i="26" s="1"/>
  <c r="C30" i="26"/>
  <c r="D30" i="26" s="1"/>
  <c r="C31" i="26"/>
  <c r="D31" i="26" s="1"/>
  <c r="C32" i="26"/>
  <c r="D32" i="26"/>
  <c r="C33" i="26"/>
  <c r="D33" i="26" s="1"/>
  <c r="C34" i="26"/>
  <c r="D34" i="26" s="1"/>
  <c r="C35" i="26"/>
  <c r="D35" i="26" s="1"/>
  <c r="C36" i="26"/>
  <c r="D36" i="26"/>
  <c r="C37" i="26"/>
  <c r="D37" i="26" s="1"/>
  <c r="C38" i="26"/>
  <c r="D38" i="26" s="1"/>
  <c r="C39" i="26"/>
  <c r="D39" i="26" s="1"/>
  <c r="C40" i="26"/>
  <c r="D40" i="26"/>
  <c r="C41" i="26"/>
  <c r="D41" i="26" s="1"/>
  <c r="C42" i="26"/>
  <c r="D42" i="26" s="1"/>
  <c r="C43" i="26"/>
  <c r="D43" i="26" s="1"/>
  <c r="C44" i="26"/>
  <c r="D44" i="26"/>
  <c r="C45" i="26"/>
  <c r="D45" i="26" s="1"/>
  <c r="C46" i="26"/>
  <c r="D46" i="26" s="1"/>
  <c r="C47" i="26"/>
  <c r="D47" i="26" s="1"/>
  <c r="C48" i="26"/>
  <c r="D48" i="26"/>
  <c r="C49" i="26"/>
  <c r="D49" i="26" s="1"/>
  <c r="C50" i="26"/>
  <c r="D50" i="26" s="1"/>
  <c r="C51" i="26"/>
  <c r="D51" i="26" s="1"/>
  <c r="C52" i="26"/>
  <c r="D52" i="26"/>
  <c r="C53" i="26"/>
  <c r="D53" i="26" s="1"/>
  <c r="C54" i="26"/>
  <c r="D54" i="26" s="1"/>
  <c r="C55" i="26"/>
  <c r="D55" i="26" s="1"/>
  <c r="C56" i="26"/>
  <c r="D56" i="26"/>
  <c r="C57" i="26"/>
  <c r="D57" i="26" s="1"/>
  <c r="C58" i="26"/>
  <c r="D58" i="26" s="1"/>
  <c r="C59" i="26"/>
  <c r="D59" i="26" s="1"/>
  <c r="C60" i="26"/>
  <c r="D60" i="26"/>
  <c r="C61" i="26"/>
  <c r="D61" i="26" s="1"/>
  <c r="C62" i="26"/>
  <c r="D62" i="26" s="1"/>
  <c r="C63" i="26"/>
  <c r="D63" i="26" s="1"/>
  <c r="C64" i="26"/>
  <c r="D64" i="26"/>
  <c r="C65" i="26"/>
  <c r="D65" i="26" s="1"/>
  <c r="C66" i="26"/>
  <c r="D66" i="26" s="1"/>
  <c r="C67" i="26"/>
  <c r="D67" i="26" s="1"/>
  <c r="C68" i="26"/>
  <c r="D68" i="26"/>
  <c r="C69" i="26"/>
  <c r="D69" i="26" s="1"/>
  <c r="C70" i="26"/>
  <c r="D70" i="26" s="1"/>
  <c r="C71" i="26"/>
  <c r="D71" i="26" s="1"/>
  <c r="C72" i="26"/>
  <c r="D72" i="26"/>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<sst xmlns="http://schemas.openxmlformats.org/spreadsheetml/2006/main" count="557" uniqueCount="109">
  <si>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</si>
  <si>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</si>
  <si>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</si>
  <si>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</si>
  <si>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</si>
  <si>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</si>
  <si>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</si>
  <si>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</si>
  <si>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</si>
  <si>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</si>
  <si>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</si>
  <si>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</si>
  <si>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</si>
  <si>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</si>
  <si>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</si>
  <si>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</si>
  <si>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</si>
  <si>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</si>
  <si>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</si>
  <si>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</si>
  <si>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</si>
  <si>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</si>
  <si>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</si>
  <si>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</si>
  <si>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</si>
  <si>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</si>
  <si>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</si>
  <si>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</si>
  <si>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</si>
  <si>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</si>
  <si>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</si>
  <si>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</si>
  <si>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</si>
  <si>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</si>
  <si>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</si>
  <si>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</si>
  <si>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</si>
  <si>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</si>
  <si>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</si>
  <si>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</si>
  <si>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</si>
  <si>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</si>
  <si>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</si>
  <si>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</si>
  <si>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</si>
  <si>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</si>
  <si>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</si>
  <si>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</si>
  <si>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</si>
  <si>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</si>
  <si>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</si>
  <si>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</si>
  <si>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</si>
  <si>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</si>
  <si>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</si>
  <si>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</si>
  <si>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</si>
  <si>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</si>
  <si>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</si>
  <si>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</si>
  <si>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</si>
  <si>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</si>
  <si>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</si>
  <si>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</si>
  <si>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</si>
  <si>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</si>
  <si>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</si>
  <si>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</si>
  <si>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</si>
  <si>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</si>
  <si>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</si>
  <si>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</si>
  <si>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</si>
  <si>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</si>
  <si>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</si>
  <si>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</si>
  <si>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</si>
  <si>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</si>
  <si>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</si>
  <si>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</si>
  <si>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</si>
  <si>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</si>
  <si>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</si>
  <si>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</si>
  <si>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</si>
  <si>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</si>
  <si>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</si>
  <si>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</si>
  <si>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</si>
  <si>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</si>
  <si>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</si>
  <si>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</si>
  <si>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</si>
  <si>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</si>
  <si>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</si>
  <si>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</si>
  <si>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</si>
  <si>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</si>
  <si>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</si>
  <si>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</si>
  <si>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</si>
  <si>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</si>
  <si>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</si>
  <si>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2019 03</t>
  </si>
  <si>
    <t>2019 06 25</t>
  </si>
  <si>
    <t>2019 09 27</t>
  </si>
  <si>
    <t>2019 06</t>
  </si>
  <si>
    <t>2019 12 20</t>
  </si>
  <si>
    <t>Jei nenurodyta kitaip, remiamasi duomenimis, paskelbtais iki 2019 m. lapkričio 8 d.</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</si>
</sst>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97" x14ac:knownFonts="1">
    <font>
      <sz val="11"/>
      <color theme="1"/>
      <name val="Calibri"/>
      <family val="2"/>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4148">
    <xf numFmtId="0" fontId="0" fillId="0" borderId="0"/>
    <xf numFmtId="0" fontId="15" fillId="0" borderId="0" applyNumberForma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5" fillId="0" borderId="0"/>
    <xf numFmtId="9" fontId="2" fillId="0" borderId="0" applyFont="0" applyFill="0" applyBorder="0" applyAlignment="0" applyProtection="0"/>
    <xf numFmtId="0" fontId="2" fillId="0" borderId="0"/>
    <xf numFmtId="0" fontId="28" fillId="0" borderId="17" applyNumberFormat="0" applyFill="0" applyAlignment="0" applyProtection="0"/>
    <xf numFmtId="178" fontId="29" fillId="0" borderId="0" applyFont="0" applyFill="0" applyBorder="0" applyAlignment="0" applyProtection="0"/>
    <xf numFmtId="38" fontId="30" fillId="0" borderId="0" applyFill="0" applyBorder="0" applyAlignment="0">
      <protection locked="0"/>
    </xf>
    <xf numFmtId="0" fontId="31" fillId="0" borderId="18" applyNumberFormat="0" applyFill="0" applyAlignment="0" applyProtection="0"/>
    <xf numFmtId="179" fontId="29" fillId="0" borderId="0" applyFont="0" applyFill="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3" fillId="0" borderId="19" applyNumberFormat="0" applyFill="0" applyAlignment="0" applyProtection="0"/>
    <xf numFmtId="180" fontId="29" fillId="0" borderId="0" applyFont="0" applyFill="0" applyBorder="0" applyAlignment="0" applyProtection="0"/>
    <xf numFmtId="0" fontId="33" fillId="0" borderId="0" applyNumberFormat="0" applyFill="0" applyBorder="0" applyAlignment="0" applyProtection="0"/>
    <xf numFmtId="181" fontId="29" fillId="0" borderId="0" applyFont="0" applyFill="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182" fontId="34" fillId="0" borderId="0" applyFont="0" applyFill="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3" borderId="0" applyNumberFormat="0" applyBorder="0" applyAlignment="0" applyProtection="0"/>
    <xf numFmtId="0" fontId="35" fillId="41"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6" fillId="0" borderId="0" applyNumberFormat="0" applyFill="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8" fillId="36" borderId="20" applyNumberFormat="0" applyAlignment="0" applyProtection="0"/>
    <xf numFmtId="0" fontId="39" fillId="39" borderId="21" applyNumberFormat="0" applyAlignment="0" applyProtection="0"/>
    <xf numFmtId="183" fontId="40" fillId="0" borderId="0"/>
    <xf numFmtId="183" fontId="40" fillId="0" borderId="0"/>
    <xf numFmtId="183" fontId="40" fillId="0" borderId="0"/>
    <xf numFmtId="183" fontId="40" fillId="0" borderId="0"/>
    <xf numFmtId="183" fontId="40" fillId="0" borderId="0"/>
    <xf numFmtId="183" fontId="40" fillId="0" borderId="0"/>
    <xf numFmtId="183" fontId="40" fillId="0" borderId="0"/>
    <xf numFmtId="183" fontId="40"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7" fillId="0" borderId="0" applyFont="0" applyFill="0" applyBorder="0" applyAlignment="0" applyProtection="0"/>
    <xf numFmtId="0" fontId="2" fillId="0" borderId="0" applyNumberForma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84" fontId="2" fillId="0" borderId="0" applyFont="0" applyFill="0" applyBorder="0" applyAlignment="0" applyProtection="0"/>
    <xf numFmtId="185" fontId="41" fillId="0" borderId="0"/>
    <xf numFmtId="0" fontId="36" fillId="0" borderId="0" applyNumberFormat="0" applyFill="0" applyBorder="0" applyAlignment="0" applyProtection="0"/>
    <xf numFmtId="0" fontId="42" fillId="40" borderId="0" applyNumberFormat="0" applyBorder="0" applyAlignment="0" applyProtection="0"/>
    <xf numFmtId="0" fontId="42" fillId="40" borderId="0" applyNumberFormat="0" applyBorder="0" applyAlignment="0" applyProtection="0"/>
    <xf numFmtId="0" fontId="28" fillId="0" borderId="17" applyNumberFormat="0" applyFill="0" applyAlignment="0" applyProtection="0"/>
    <xf numFmtId="0" fontId="31" fillId="0" borderId="18" applyNumberFormat="0" applyFill="0" applyAlignment="0" applyProtection="0"/>
    <xf numFmtId="0" fontId="33" fillId="0" borderId="19"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186" fontId="29" fillId="0" borderId="0" applyFont="0" applyFill="0" applyBorder="0" applyAlignment="0" applyProtection="0"/>
    <xf numFmtId="187" fontId="29" fillId="0" borderId="0" applyFont="0" applyFill="0" applyBorder="0" applyAlignment="0" applyProtection="0"/>
    <xf numFmtId="0" fontId="32" fillId="37" borderId="20" applyNumberFormat="0" applyAlignment="0" applyProtection="0"/>
    <xf numFmtId="0" fontId="45" fillId="0" borderId="0" applyNumberFormat="0" applyFill="0" applyBorder="0" applyAlignment="0" applyProtection="0"/>
    <xf numFmtId="0" fontId="32" fillId="37" borderId="20" applyNumberFormat="0" applyAlignment="0" applyProtection="0"/>
    <xf numFmtId="188" fontId="47" fillId="0" borderId="0"/>
    <xf numFmtId="0" fontId="48" fillId="0" borderId="22" applyNumberFormat="0" applyFill="0" applyAlignment="0" applyProtection="0"/>
    <xf numFmtId="176" fontId="49" fillId="0" borderId="0" applyFont="0" applyFill="0" applyBorder="0" applyAlignment="0" applyProtection="0"/>
    <xf numFmtId="177" fontId="49" fillId="0" borderId="0" applyFont="0" applyFill="0" applyBorder="0" applyAlignment="0" applyProtection="0"/>
    <xf numFmtId="174" fontId="49" fillId="0" borderId="0" applyFont="0" applyFill="0" applyBorder="0" applyAlignment="0" applyProtection="0"/>
    <xf numFmtId="175" fontId="49" fillId="0" borderId="0" applyFont="0" applyFill="0" applyBorder="0" applyAlignment="0" applyProtection="0"/>
    <xf numFmtId="0" fontId="45" fillId="37" borderId="0" applyNumberFormat="0" applyBorder="0" applyAlignment="0" applyProtection="0"/>
    <xf numFmtId="0" fontId="45" fillId="37" borderId="0" applyNumberFormat="0" applyBorder="0" applyAlignment="0" applyProtection="0"/>
    <xf numFmtId="0" fontId="2" fillId="0" borderId="0"/>
    <xf numFmtId="0" fontId="50" fillId="0" borderId="0"/>
    <xf numFmtId="0" fontId="51" fillId="0" borderId="0"/>
    <xf numFmtId="0" fontId="50" fillId="0" borderId="0"/>
    <xf numFmtId="0" fontId="40" fillId="0" borderId="0"/>
    <xf numFmtId="0" fontId="50"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32" fillId="0" borderId="0"/>
    <xf numFmtId="0" fontId="2" fillId="0" borderId="0" applyNumberFormat="0" applyFill="0" applyBorder="0" applyAlignment="0" applyProtection="0"/>
    <xf numFmtId="0" fontId="23"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2" fillId="0" borderId="0"/>
    <xf numFmtId="0" fontId="25" fillId="0" borderId="0"/>
    <xf numFmtId="0" fontId="25" fillId="0" borderId="0"/>
    <xf numFmtId="0" fontId="2" fillId="0" borderId="0"/>
    <xf numFmtId="0" fontId="2" fillId="0" borderId="0"/>
    <xf numFmtId="0" fontId="52" fillId="0" borderId="0"/>
    <xf numFmtId="0" fontId="52" fillId="0" borderId="0"/>
    <xf numFmtId="0" fontId="52" fillId="0" borderId="0"/>
    <xf numFmtId="0" fontId="25" fillId="0" borderId="0"/>
    <xf numFmtId="0" fontId="2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5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5" fillId="0" borderId="0"/>
    <xf numFmtId="0" fontId="23" fillId="0" borderId="0"/>
    <xf numFmtId="0" fontId="25" fillId="0" borderId="0"/>
    <xf numFmtId="0" fontId="2" fillId="0" borderId="0"/>
    <xf numFmtId="0" fontId="2" fillId="0" borderId="0"/>
    <xf numFmtId="0" fontId="2" fillId="0" borderId="0"/>
    <xf numFmtId="0" fontId="2" fillId="0" borderId="0"/>
    <xf numFmtId="0" fontId="2" fillId="0" borderId="0"/>
    <xf numFmtId="0" fontId="54"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applyNumberFormat="0" applyFont="0" applyFill="0" applyBorder="0" applyAlignment="0" applyProtection="0"/>
    <xf numFmtId="0" fontId="25" fillId="0" borderId="0"/>
    <xf numFmtId="0" fontId="25" fillId="0" borderId="0"/>
    <xf numFmtId="0" fontId="2" fillId="0" borderId="0"/>
    <xf numFmtId="0" fontId="27" fillId="37" borderId="23" applyNumberFormat="0" applyFont="0" applyAlignment="0" applyProtection="0"/>
    <xf numFmtId="0" fontId="27" fillId="37" borderId="23" applyNumberFormat="0" applyFont="0" applyAlignment="0" applyProtection="0"/>
    <xf numFmtId="0" fontId="46" fillId="36" borderId="20" applyNumberFormat="0" applyAlignment="0" applyProtection="0"/>
    <xf numFmtId="0" fontId="35" fillId="43" borderId="0" applyNumberFormat="0" applyBorder="0" applyAlignment="0" applyProtection="0"/>
    <xf numFmtId="0" fontId="35" fillId="41"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2" fillId="37" borderId="23" applyNumberFormat="0" applyFont="0" applyAlignment="0" applyProtection="0"/>
    <xf numFmtId="0" fontId="2" fillId="37" borderId="23" applyNumberFormat="0" applyFont="0" applyAlignment="0" applyProtection="0"/>
    <xf numFmtId="0" fontId="55"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4" fontId="2"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189" fontId="29" fillId="0" borderId="0" applyFont="0" applyFill="0" applyBorder="0" applyAlignment="0" applyProtection="0"/>
    <xf numFmtId="190" fontId="34" fillId="0" borderId="0" applyFont="0" applyFill="0" applyBorder="0" applyAlignment="0" applyProtection="0"/>
    <xf numFmtId="191" fontId="34" fillId="0" borderId="0" applyFont="0" applyFill="0" applyBorder="0" applyAlignment="0" applyProtection="0"/>
    <xf numFmtId="0" fontId="38" fillId="36" borderId="20" applyNumberFormat="0" applyAlignment="0" applyProtection="0"/>
    <xf numFmtId="0" fontId="5" fillId="0" borderId="0"/>
    <xf numFmtId="0" fontId="56" fillId="0" borderId="24" applyNumberFormat="0" applyFill="0" applyAlignment="0" applyProtection="0"/>
    <xf numFmtId="0" fontId="48" fillId="0" borderId="22" applyNumberFormat="0" applyFill="0" applyAlignment="0" applyProtection="0"/>
    <xf numFmtId="0" fontId="2" fillId="0" borderId="0" applyNumberFormat="0"/>
    <xf numFmtId="0" fontId="39" fillId="39" borderId="21" applyNumberFormat="0" applyAlignment="0" applyProtection="0"/>
    <xf numFmtId="0" fontId="55" fillId="0" borderId="0" applyNumberFormat="0" applyFill="0" applyBorder="0" applyAlignment="0" applyProtection="0"/>
    <xf numFmtId="0" fontId="56" fillId="0" borderId="24" applyNumberFormat="0" applyFill="0" applyAlignment="0" applyProtection="0"/>
    <xf numFmtId="0" fontId="45" fillId="0" borderId="0" applyNumberFormat="0" applyFill="0" applyBorder="0" applyAlignment="0" applyProtection="0"/>
    <xf numFmtId="0" fontId="57" fillId="0" borderId="0" applyProtection="0"/>
    <xf numFmtId="192" fontId="57" fillId="0" borderId="0" applyProtection="0"/>
    <xf numFmtId="0" fontId="58" fillId="0" borderId="0" applyProtection="0"/>
    <xf numFmtId="0" fontId="59" fillId="0" borderId="0" applyProtection="0"/>
    <xf numFmtId="0" fontId="57" fillId="0" borderId="25" applyProtection="0"/>
    <xf numFmtId="0" fontId="57" fillId="0" borderId="0"/>
    <xf numFmtId="10" fontId="57" fillId="0" borderId="0" applyProtection="0"/>
    <xf numFmtId="0" fontId="57" fillId="0" borderId="0"/>
    <xf numFmtId="2" fontId="57" fillId="0" borderId="0" applyProtection="0"/>
    <xf numFmtId="4" fontId="57" fillId="0" borderId="0" applyProtection="0"/>
    <xf numFmtId="0" fontId="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 fillId="0" borderId="0" applyFont="0" applyFill="0" applyBorder="0" applyAlignment="0" applyProtection="0"/>
    <xf numFmtId="9" fontId="35" fillId="0" borderId="0" applyFont="0" applyFill="0" applyBorder="0" applyAlignment="0" applyProtection="0"/>
    <xf numFmtId="4" fontId="2"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2" fillId="0" borderId="0" applyNumberForma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0" fontId="61" fillId="0" borderId="0"/>
    <xf numFmtId="0" fontId="46" fillId="36" borderId="20"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65" fillId="15" borderId="0" applyNumberFormat="0" applyBorder="0" applyAlignment="0" applyProtection="0"/>
    <xf numFmtId="0" fontId="65" fillId="19" borderId="0" applyNumberFormat="0" applyBorder="0" applyAlignment="0" applyProtection="0"/>
    <xf numFmtId="0" fontId="65" fillId="23"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5" borderId="0" applyNumberFormat="0" applyBorder="0" applyAlignment="0" applyProtection="0"/>
    <xf numFmtId="0" fontId="65" fillId="12" borderId="0" applyNumberFormat="0" applyBorder="0" applyAlignment="0" applyProtection="0"/>
    <xf numFmtId="0" fontId="65" fillId="16" borderId="0" applyNumberFormat="0" applyBorder="0" applyAlignment="0" applyProtection="0"/>
    <xf numFmtId="0" fontId="65" fillId="20" borderId="0" applyNumberFormat="0" applyBorder="0" applyAlignment="0" applyProtection="0"/>
    <xf numFmtId="0" fontId="65" fillId="24" borderId="0" applyNumberFormat="0" applyBorder="0" applyAlignment="0" applyProtection="0"/>
    <xf numFmtId="0" fontId="65" fillId="28" borderId="0" applyNumberFormat="0" applyBorder="0" applyAlignment="0" applyProtection="0"/>
    <xf numFmtId="0" fontId="65" fillId="32" borderId="0" applyNumberFormat="0" applyBorder="0" applyAlignment="0" applyProtection="0"/>
    <xf numFmtId="0" fontId="66" fillId="6" borderId="0" applyNumberFormat="0" applyBorder="0" applyAlignment="0" applyProtection="0"/>
    <xf numFmtId="0" fontId="67" fillId="9" borderId="11" applyNumberFormat="0" applyAlignment="0" applyProtection="0"/>
    <xf numFmtId="0" fontId="68" fillId="10" borderId="14" applyNumberFormat="0" applyAlignment="0" applyProtection="0"/>
    <xf numFmtId="3" fontId="62" fillId="0" borderId="27"/>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0" fontId="69" fillId="0" borderId="0" applyNumberFormat="0" applyFill="0" applyBorder="0" applyAlignment="0" applyProtection="0"/>
    <xf numFmtId="0" fontId="70" fillId="5" borderId="0" applyNumberFormat="0" applyBorder="0" applyAlignment="0" applyProtection="0"/>
    <xf numFmtId="0" fontId="71" fillId="0" borderId="8" applyNumberFormat="0" applyFill="0" applyAlignment="0" applyProtection="0"/>
    <xf numFmtId="0" fontId="72" fillId="0" borderId="9" applyNumberFormat="0" applyFill="0" applyAlignment="0" applyProtection="0"/>
    <xf numFmtId="0" fontId="73" fillId="0" borderId="10" applyNumberFormat="0" applyFill="0" applyAlignment="0" applyProtection="0"/>
    <xf numFmtId="0" fontId="73" fillId="0" borderId="0" applyNumberFormat="0" applyFill="0" applyBorder="0" applyAlignment="0" applyProtection="0"/>
    <xf numFmtId="0" fontId="74" fillId="8" borderId="11" applyNumberFormat="0" applyAlignment="0" applyProtection="0"/>
    <xf numFmtId="0" fontId="2" fillId="0" borderId="0"/>
    <xf numFmtId="0" fontId="75" fillId="0" borderId="13" applyNumberFormat="0" applyFill="0" applyAlignment="0" applyProtection="0"/>
    <xf numFmtId="0" fontId="76" fillId="7"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77" fillId="9" borderId="12"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64" fillId="0" borderId="0" applyNumberFormat="0" applyFill="0" applyBorder="0" applyAlignment="0" applyProtection="0"/>
    <xf numFmtId="0" fontId="63" fillId="0" borderId="16" applyNumberFormat="0" applyFill="0" applyAlignment="0" applyProtection="0"/>
    <xf numFmtId="175" fontId="2" fillId="0" borderId="0" applyFont="0" applyFill="0" applyBorder="0" applyAlignment="0" applyProtection="0"/>
    <xf numFmtId="0" fontId="78" fillId="0" borderId="0" applyNumberFormat="0" applyFill="0" applyBorder="0" applyAlignment="0" applyProtection="0"/>
    <xf numFmtId="0" fontId="26" fillId="0" borderId="0"/>
    <xf numFmtId="0" fontId="79" fillId="0" borderId="0" applyNumberFormat="0" applyFill="0" applyBorder="0" applyAlignment="0" applyProtection="0"/>
    <xf numFmtId="0" fontId="2" fillId="0" borderId="0"/>
    <xf numFmtId="0" fontId="2" fillId="0" borderId="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50" borderId="0" applyNumberFormat="0" applyBorder="0" applyAlignment="0" applyProtection="0"/>
    <xf numFmtId="0" fontId="80" fillId="52" borderId="0" applyNumberFormat="0" applyBorder="0" applyAlignment="0" applyProtection="0"/>
    <xf numFmtId="0" fontId="80" fillId="48"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5" borderId="0" applyNumberFormat="0" applyBorder="0" applyAlignment="0" applyProtection="0"/>
    <xf numFmtId="0" fontId="80" fillId="50" borderId="0" applyNumberFormat="0" applyBorder="0" applyAlignment="0" applyProtection="0"/>
    <xf numFmtId="0" fontId="81" fillId="58" borderId="0" applyNumberFormat="0" applyBorder="0" applyAlignment="0" applyProtection="0"/>
    <xf numFmtId="0" fontId="81" fillId="48"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8" borderId="0" applyNumberFormat="0" applyBorder="0" applyAlignment="0" applyProtection="0"/>
    <xf numFmtId="0" fontId="81" fillId="57" borderId="0" applyNumberFormat="0" applyBorder="0" applyAlignment="0" applyProtection="0"/>
    <xf numFmtId="0" fontId="82" fillId="61" borderId="0" applyNumberFormat="0" applyBorder="0" applyAlignment="0" applyProtection="0"/>
    <xf numFmtId="0" fontId="60" fillId="62" borderId="0" applyNumberFormat="0" applyBorder="0" applyAlignment="0" applyProtection="0"/>
    <xf numFmtId="0" fontId="60" fillId="63" borderId="0" applyNumberFormat="0" applyBorder="0" applyAlignment="0" applyProtection="0"/>
    <xf numFmtId="0" fontId="82" fillId="64" borderId="0" applyNumberFormat="0" applyBorder="0" applyAlignment="0" applyProtection="0"/>
    <xf numFmtId="0" fontId="82" fillId="65" borderId="0" applyNumberFormat="0" applyBorder="0" applyAlignment="0" applyProtection="0"/>
    <xf numFmtId="0" fontId="60" fillId="66" borderId="0" applyNumberFormat="0" applyBorder="0" applyAlignment="0" applyProtection="0"/>
    <xf numFmtId="0" fontId="60" fillId="67" borderId="0" applyNumberFormat="0" applyBorder="0" applyAlignment="0" applyProtection="0"/>
    <xf numFmtId="0" fontId="82" fillId="68" borderId="0" applyNumberFormat="0" applyBorder="0" applyAlignment="0" applyProtection="0"/>
    <xf numFmtId="0" fontId="82"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82" fillId="72" borderId="0" applyNumberFormat="0" applyBorder="0" applyAlignment="0" applyProtection="0"/>
    <xf numFmtId="0" fontId="82" fillId="73" borderId="0" applyNumberFormat="0" applyBorder="0" applyAlignment="0" applyProtection="0"/>
    <xf numFmtId="0" fontId="60" fillId="66" borderId="0" applyNumberFormat="0" applyBorder="0" applyAlignment="0" applyProtection="0"/>
    <xf numFmtId="0" fontId="60" fillId="74" borderId="0" applyNumberFormat="0" applyBorder="0" applyAlignment="0" applyProtection="0"/>
    <xf numFmtId="0" fontId="82" fillId="67" borderId="0" applyNumberFormat="0" applyBorder="0" applyAlignment="0" applyProtection="0"/>
    <xf numFmtId="0" fontId="82" fillId="64" borderId="0" applyNumberFormat="0" applyBorder="0" applyAlignment="0" applyProtection="0"/>
    <xf numFmtId="0" fontId="60" fillId="75" borderId="0" applyNumberFormat="0" applyBorder="0" applyAlignment="0" applyProtection="0"/>
    <xf numFmtId="0" fontId="60" fillId="76" borderId="0" applyNumberFormat="0" applyBorder="0" applyAlignment="0" applyProtection="0"/>
    <xf numFmtId="0" fontId="82" fillId="64" borderId="0" applyNumberFormat="0" applyBorder="0" applyAlignment="0" applyProtection="0"/>
    <xf numFmtId="0" fontId="82" fillId="77" borderId="0" applyNumberFormat="0" applyBorder="0" applyAlignment="0" applyProtection="0"/>
    <xf numFmtId="0" fontId="60" fillId="78" borderId="0" applyNumberFormat="0" applyBorder="0" applyAlignment="0" applyProtection="0"/>
    <xf numFmtId="0" fontId="60" fillId="79" borderId="0" applyNumberFormat="0" applyBorder="0" applyAlignment="0" applyProtection="0"/>
    <xf numFmtId="0" fontId="82" fillId="80" borderId="0" applyNumberFormat="0" applyBorder="0" applyAlignment="0" applyProtection="0"/>
    <xf numFmtId="0" fontId="83" fillId="78" borderId="0" applyNumberFormat="0" applyBorder="0" applyAlignment="0" applyProtection="0"/>
    <xf numFmtId="0" fontId="84" fillId="81" borderId="28" applyNumberFormat="0" applyAlignment="0" applyProtection="0"/>
    <xf numFmtId="0" fontId="85" fillId="73" borderId="29" applyNumberFormat="0" applyAlignment="0" applyProtection="0"/>
    <xf numFmtId="0" fontId="86" fillId="82" borderId="0" applyNumberFormat="0" applyBorder="0" applyAlignment="0" applyProtection="0"/>
    <xf numFmtId="0" fontId="86" fillId="83" borderId="0" applyNumberFormat="0" applyBorder="0" applyAlignment="0" applyProtection="0"/>
    <xf numFmtId="0" fontId="86" fillId="84" borderId="0" applyNumberFormat="0" applyBorder="0" applyAlignment="0" applyProtection="0"/>
    <xf numFmtId="0" fontId="87" fillId="79" borderId="28" applyNumberFormat="0" applyAlignment="0" applyProtection="0"/>
    <xf numFmtId="0" fontId="88" fillId="0" borderId="30" applyNumberFormat="0" applyFill="0" applyAlignment="0" applyProtection="0"/>
    <xf numFmtId="0" fontId="88" fillId="79" borderId="0" applyNumberFormat="0" applyBorder="0" applyAlignment="0" applyProtection="0"/>
    <xf numFmtId="0" fontId="24" fillId="78" borderId="28" applyNumberFormat="0" applyFont="0" applyAlignment="0" applyProtection="0"/>
    <xf numFmtId="4" fontId="89" fillId="85" borderId="28" applyNumberFormat="0" applyProtection="0">
      <alignment vertical="center"/>
    </xf>
    <xf numFmtId="4" fontId="90" fillId="89" borderId="28" applyNumberFormat="0" applyProtection="0">
      <alignment vertical="center"/>
    </xf>
    <xf numFmtId="4" fontId="89" fillId="89" borderId="28" applyNumberFormat="0" applyProtection="0">
      <alignment horizontal="left" vertical="center" indent="1"/>
    </xf>
    <xf numFmtId="0" fontId="91" fillId="85" borderId="31" applyNumberFormat="0" applyProtection="0">
      <alignment horizontal="left" vertical="top" indent="1"/>
    </xf>
    <xf numFmtId="4" fontId="89" fillId="59" borderId="28" applyNumberFormat="0" applyProtection="0">
      <alignment horizontal="left" vertical="center" indent="1"/>
    </xf>
    <xf numFmtId="4" fontId="89" fillId="51" borderId="28" applyNumberFormat="0" applyProtection="0">
      <alignment horizontal="right" vertical="center"/>
    </xf>
    <xf numFmtId="4" fontId="89" fillId="90" borderId="28" applyNumberFormat="0" applyProtection="0">
      <alignment horizontal="right" vertical="center"/>
    </xf>
    <xf numFmtId="4" fontId="89" fillId="86" borderId="26" applyNumberFormat="0" applyProtection="0">
      <alignment horizontal="right" vertical="center"/>
    </xf>
    <xf numFmtId="4" fontId="89" fillId="57" borderId="28" applyNumberFormat="0" applyProtection="0">
      <alignment horizontal="right" vertical="center"/>
    </xf>
    <xf numFmtId="4" fontId="89" fillId="60" borderId="28" applyNumberFormat="0" applyProtection="0">
      <alignment horizontal="right" vertical="center"/>
    </xf>
    <xf numFmtId="4" fontId="89" fillId="87" borderId="28" applyNumberFormat="0" applyProtection="0">
      <alignment horizontal="right" vertical="center"/>
    </xf>
    <xf numFmtId="4" fontId="89" fillId="53" borderId="28" applyNumberFormat="0" applyProtection="0">
      <alignment horizontal="right" vertical="center"/>
    </xf>
    <xf numFmtId="4" fontId="89" fillId="49" borderId="28" applyNumberFormat="0" applyProtection="0">
      <alignment horizontal="right" vertical="center"/>
    </xf>
    <xf numFmtId="4" fontId="89" fillId="43" borderId="28" applyNumberFormat="0" applyProtection="0">
      <alignment horizontal="right" vertical="center"/>
    </xf>
    <xf numFmtId="4" fontId="89" fillId="91" borderId="26" applyNumberFormat="0" applyProtection="0">
      <alignment horizontal="left" vertical="center" indent="1"/>
    </xf>
    <xf numFmtId="4" fontId="53" fillId="55" borderId="26" applyNumberFormat="0" applyProtection="0">
      <alignment horizontal="left" vertical="center" indent="1"/>
    </xf>
    <xf numFmtId="4" fontId="53" fillId="55" borderId="26" applyNumberFormat="0" applyProtection="0">
      <alignment horizontal="left" vertical="center" indent="1"/>
    </xf>
    <xf numFmtId="4" fontId="89" fillId="48" borderId="28" applyNumberFormat="0" applyProtection="0">
      <alignment horizontal="right" vertical="center"/>
    </xf>
    <xf numFmtId="4" fontId="89" fillId="47" borderId="26" applyNumberFormat="0" applyProtection="0">
      <alignment horizontal="left" vertical="center" indent="1"/>
    </xf>
    <xf numFmtId="4" fontId="89" fillId="48" borderId="26" applyNumberFormat="0" applyProtection="0">
      <alignment horizontal="left" vertical="center" indent="1"/>
    </xf>
    <xf numFmtId="0" fontId="89" fillId="52" borderId="28" applyNumberFormat="0" applyProtection="0">
      <alignment horizontal="left" vertical="center" indent="1"/>
    </xf>
    <xf numFmtId="0" fontId="24" fillId="55" borderId="31" applyNumberFormat="0" applyProtection="0">
      <alignment horizontal="left" vertical="top" indent="1"/>
    </xf>
    <xf numFmtId="0" fontId="89" fillId="92" borderId="28" applyNumberFormat="0" applyProtection="0">
      <alignment horizontal="left" vertical="center" indent="1"/>
    </xf>
    <xf numFmtId="0" fontId="24" fillId="48" borderId="31" applyNumberFormat="0" applyProtection="0">
      <alignment horizontal="left" vertical="top" indent="1"/>
    </xf>
    <xf numFmtId="0" fontId="89" fillId="56" borderId="28" applyNumberFormat="0" applyProtection="0">
      <alignment horizontal="left" vertical="center" indent="1"/>
    </xf>
    <xf numFmtId="0" fontId="24" fillId="56" borderId="31" applyNumberFormat="0" applyProtection="0">
      <alignment horizontal="left" vertical="top" indent="1"/>
    </xf>
    <xf numFmtId="0" fontId="89" fillId="47" borderId="28" applyNumberFormat="0" applyProtection="0">
      <alignment horizontal="left" vertical="center" indent="1"/>
    </xf>
    <xf numFmtId="0" fontId="24" fillId="47" borderId="31" applyNumberFormat="0" applyProtection="0">
      <alignment horizontal="left" vertical="top" indent="1"/>
    </xf>
    <xf numFmtId="0" fontId="24" fillId="39" borderId="32" applyNumberFormat="0">
      <protection locked="0"/>
    </xf>
    <xf numFmtId="0" fontId="92" fillId="55" borderId="33" applyBorder="0"/>
    <xf numFmtId="4" fontId="93" fillId="88" borderId="31" applyNumberFormat="0" applyProtection="0">
      <alignment vertical="center"/>
    </xf>
    <xf numFmtId="4" fontId="90" fillId="93" borderId="5" applyNumberFormat="0" applyProtection="0">
      <alignment vertical="center"/>
    </xf>
    <xf numFmtId="4" fontId="93" fillId="52" borderId="31" applyNumberFormat="0" applyProtection="0">
      <alignment horizontal="left" vertical="center" indent="1"/>
    </xf>
    <xf numFmtId="0" fontId="93" fillId="88" borderId="31" applyNumberFormat="0" applyProtection="0">
      <alignment horizontal="left" vertical="top" indent="1"/>
    </xf>
    <xf numFmtId="4" fontId="89" fillId="0" borderId="28" applyNumberFormat="0" applyProtection="0">
      <alignment horizontal="right" vertical="center"/>
    </xf>
    <xf numFmtId="4" fontId="90" fillId="94" borderId="28" applyNumberFormat="0" applyProtection="0">
      <alignment horizontal="right" vertical="center"/>
    </xf>
    <xf numFmtId="4" fontId="89" fillId="59" borderId="28" applyNumberFormat="0" applyProtection="0">
      <alignment horizontal="left" vertical="center" indent="1"/>
    </xf>
    <xf numFmtId="0" fontId="93" fillId="48" borderId="31" applyNumberFormat="0" applyProtection="0">
      <alignment horizontal="left" vertical="top" indent="1"/>
    </xf>
    <xf numFmtId="4" fontId="94" fillId="41" borderId="26" applyNumberFormat="0" applyProtection="0">
      <alignment horizontal="left" vertical="center" indent="1"/>
    </xf>
    <xf numFmtId="0" fontId="89" fillId="95" borderId="5"/>
    <xf numFmtId="4" fontId="95" fillId="39" borderId="28" applyNumberFormat="0" applyProtection="0">
      <alignment horizontal="right" vertical="center"/>
    </xf>
    <xf numFmtId="0" fontId="96"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 fillId="0" borderId="0"/>
    <xf numFmtId="0" fontId="82" fillId="61" borderId="0" applyNumberFormat="0" applyBorder="0" applyAlignment="0" applyProtection="0"/>
    <xf numFmtId="0" fontId="82" fillId="65" borderId="0" applyNumberFormat="0" applyBorder="0" applyAlignment="0" applyProtection="0"/>
    <xf numFmtId="0" fontId="82" fillId="69" borderId="0" applyNumberFormat="0" applyBorder="0" applyAlignment="0" applyProtection="0"/>
    <xf numFmtId="0" fontId="82" fillId="73" borderId="0" applyNumberFormat="0" applyBorder="0" applyAlignment="0" applyProtection="0"/>
    <xf numFmtId="0" fontId="82" fillId="64" borderId="0" applyNumberFormat="0" applyBorder="0" applyAlignment="0" applyProtection="0"/>
    <xf numFmtId="0" fontId="82" fillId="77" borderId="0" applyNumberFormat="0" applyBorder="0" applyAlignment="0" applyProtection="0"/>
  </cellStyleXfs>
  <cellXfs count="117">
    <xf numFmtId="0" fontId="0" fillId="0" borderId="0" xfId="0"/>
    <xf numFmtId="0" fontId="16" fillId="0" borderId="0" xfId="0" applyFont="1" applyBorder="1"/>
    <xf numFmtId="165" fontId="6" fillId="0" borderId="0" xfId="0" applyNumberFormat="1" applyFont="1" applyBorder="1"/>
    <xf numFmtId="0" fontId="6" fillId="0" borderId="0" xfId="20" applyFont="1" applyBorder="1" applyAlignment="1"/>
    <xf numFmtId="164" fontId="6" fillId="0" borderId="0" xfId="20" applyNumberFormat="1" applyFont="1" applyBorder="1" applyAlignment="1"/>
    <xf numFmtId="0" fontId="16" fillId="0" borderId="0" xfId="0" applyFont="1" applyBorder="1" applyAlignment="1">
      <alignment horizontal="center" vertical="center" wrapText="1"/>
    </xf>
    <xf numFmtId="0" fontId="16" fillId="0" borderId="0" xfId="0" applyFont="1" applyBorder="1" applyAlignment="1">
      <alignment horizontal="center"/>
    </xf>
    <xf numFmtId="0" fontId="17" fillId="2" borderId="0" xfId="0" applyFont="1" applyFill="1"/>
    <xf numFmtId="0" fontId="18" fillId="2" borderId="0" xfId="0" applyFont="1" applyFill="1"/>
    <xf numFmtId="0" fontId="17" fillId="2" borderId="0" xfId="0" applyFont="1" applyFill="1" applyAlignment="1"/>
    <xf numFmtId="0" fontId="19" fillId="2" borderId="0" xfId="0" applyFont="1" applyFill="1"/>
    <xf numFmtId="0" fontId="16" fillId="2" borderId="0" xfId="0" applyFont="1" applyFill="1"/>
    <xf numFmtId="0" fontId="16" fillId="2" borderId="0" xfId="0" applyFont="1" applyFill="1" applyAlignment="1"/>
    <xf numFmtId="165" fontId="9" fillId="0" borderId="0" xfId="0" applyNumberFormat="1" applyFont="1" applyBorder="1"/>
    <xf numFmtId="165" fontId="6" fillId="3" borderId="1" xfId="0" applyNumberFormat="1" applyFont="1" applyFill="1" applyBorder="1" applyAlignment="1">
      <alignment horizontal="center" vertical="center" wrapText="1"/>
    </xf>
    <xf numFmtId="0" fontId="11" fillId="0" borderId="0" xfId="20" applyFont="1" applyBorder="1" applyAlignment="1"/>
    <xf numFmtId="164" fontId="11" fillId="0" borderId="0" xfId="20" applyNumberFormat="1" applyFont="1" applyBorder="1" applyAlignment="1"/>
    <xf numFmtId="165" fontId="10" fillId="0" borderId="0" xfId="0" applyNumberFormat="1" applyFont="1" applyBorder="1" applyAlignment="1">
      <alignment horizontal="left" vertical="center"/>
    </xf>
    <xf numFmtId="164" fontId="6" fillId="4" borderId="2" xfId="20" applyNumberFormat="1" applyFont="1" applyFill="1" applyBorder="1" applyAlignment="1">
      <alignment horizontal="center"/>
    </xf>
    <xf numFmtId="164" fontId="6" fillId="4" borderId="0" xfId="20" applyNumberFormat="1" applyFont="1" applyFill="1" applyBorder="1" applyAlignment="1">
      <alignment horizontal="center"/>
    </xf>
    <xf numFmtId="0" fontId="6" fillId="4" borderId="0" xfId="20" applyFont="1" applyFill="1" applyBorder="1" applyAlignment="1">
      <alignment horizontal="center"/>
    </xf>
    <xf numFmtId="167" fontId="6" fillId="4" borderId="2" xfId="20" applyNumberFormat="1" applyFont="1" applyFill="1" applyBorder="1" applyAlignment="1">
      <alignment horizontal="center"/>
    </xf>
    <xf numFmtId="165" fontId="6" fillId="0" borderId="3" xfId="0" applyNumberFormat="1" applyFont="1" applyFill="1" applyBorder="1" applyAlignment="1">
      <alignment horizontal="center"/>
    </xf>
    <xf numFmtId="167" fontId="6" fillId="0" borderId="3" xfId="20" applyNumberFormat="1" applyFont="1" applyFill="1" applyBorder="1" applyAlignment="1">
      <alignment horizontal="center"/>
    </xf>
    <xf numFmtId="0" fontId="20" fillId="2" borderId="0" xfId="0" applyFont="1" applyFill="1"/>
    <xf numFmtId="0" fontId="21" fillId="2" borderId="0" xfId="1" applyFont="1" applyFill="1" applyAlignment="1"/>
    <xf numFmtId="165" fontId="6" fillId="3" borderId="4" xfId="0" applyNumberFormat="1" applyFont="1" applyFill="1" applyBorder="1" applyAlignment="1">
      <alignment horizontal="center" vertical="center" wrapText="1"/>
    </xf>
    <xf numFmtId="166" fontId="6" fillId="0" borderId="0" xfId="0" applyNumberFormat="1" applyFont="1" applyBorder="1" applyAlignment="1">
      <alignment horizontal="center"/>
    </xf>
    <xf numFmtId="164" fontId="6" fillId="0" borderId="0" xfId="20" quotePrefix="1" applyNumberFormat="1" applyFont="1" applyBorder="1" applyAlignment="1">
      <alignment horizontal="center"/>
    </xf>
    <xf numFmtId="164" fontId="6" fillId="0" borderId="0" xfId="20" applyNumberFormat="1" applyFont="1" applyBorder="1" applyAlignment="1">
      <alignment horizontal="center"/>
    </xf>
    <xf numFmtId="164" fontId="16" fillId="0" borderId="0" xfId="0" applyNumberFormat="1" applyFont="1" applyBorder="1" applyAlignment="1">
      <alignment horizontal="center"/>
    </xf>
    <xf numFmtId="0" fontId="13" fillId="2" borderId="0" xfId="1" applyFont="1" applyFill="1" applyAlignment="1"/>
    <xf numFmtId="164" fontId="6" fillId="0" borderId="0" xfId="20" applyNumberFormat="1" applyFont="1" applyFill="1" applyBorder="1" applyAlignment="1">
      <alignment horizontal="center"/>
    </xf>
    <xf numFmtId="0" fontId="16" fillId="0" borderId="0" xfId="0" applyFont="1" applyBorder="1" applyAlignment="1">
      <alignment vertical="center"/>
    </xf>
    <xf numFmtId="165" fontId="3" fillId="3" borderId="1" xfId="0" applyNumberFormat="1" applyFont="1" applyFill="1" applyBorder="1" applyAlignment="1">
      <alignment horizontal="center" vertical="center" wrapText="1"/>
    </xf>
    <xf numFmtId="0" fontId="3" fillId="3" borderId="1" xfId="20" applyFont="1" applyFill="1" applyBorder="1" applyAlignment="1">
      <alignment horizontal="center" vertical="center" wrapText="1"/>
    </xf>
    <xf numFmtId="0" fontId="3" fillId="3" borderId="1" xfId="20" applyFont="1" applyFill="1" applyBorder="1" applyAlignment="1">
      <alignment horizontal="center" vertical="center" wrapText="1"/>
    </xf>
    <xf numFmtId="168" fontId="6" fillId="0" borderId="0" xfId="0" applyNumberFormat="1" applyFont="1" applyBorder="1" applyAlignment="1">
      <alignment horizontal="center"/>
    </xf>
    <xf numFmtId="164" fontId="3" fillId="3" borderId="1" xfId="20" applyNumberFormat="1" applyFont="1" applyFill="1" applyBorder="1" applyAlignment="1">
      <alignment horizontal="center" vertical="center" wrapText="1"/>
    </xf>
    <xf numFmtId="165" fontId="3" fillId="4" borderId="2" xfId="0" applyNumberFormat="1" applyFont="1" applyFill="1" applyBorder="1" applyAlignment="1">
      <alignment horizontal="center"/>
    </xf>
    <xf numFmtId="165" fontId="3" fillId="4" borderId="0" xfId="0" applyNumberFormat="1" applyFont="1" applyFill="1" applyBorder="1" applyAlignment="1">
      <alignment horizontal="center"/>
    </xf>
    <xf numFmtId="165" fontId="3" fillId="4" borderId="3" xfId="0" applyNumberFormat="1" applyFont="1" applyFill="1" applyBorder="1" applyAlignment="1">
      <alignment horizontal="center"/>
    </xf>
    <xf numFmtId="169" fontId="6" fillId="0" borderId="0" xfId="20" applyNumberFormat="1" applyFont="1" applyBorder="1" applyAlignment="1"/>
    <xf numFmtId="169" fontId="11" fillId="0" borderId="0" xfId="20" applyNumberFormat="1" applyFont="1" applyBorder="1" applyAlignment="1"/>
    <xf numFmtId="169" fontId="3" fillId="3" borderId="1" xfId="20" applyNumberFormat="1" applyFont="1" applyFill="1" applyBorder="1" applyAlignment="1">
      <alignment horizontal="center" vertical="center" wrapText="1"/>
    </xf>
    <xf numFmtId="169" fontId="6" fillId="0" borderId="0" xfId="20" quotePrefix="1" applyNumberFormat="1" applyFont="1" applyBorder="1" applyAlignment="1">
      <alignment horizontal="center"/>
    </xf>
    <xf numFmtId="169" fontId="6" fillId="0" borderId="0" xfId="20" applyNumberFormat="1" applyFont="1" applyBorder="1" applyAlignment="1">
      <alignment horizontal="center"/>
    </xf>
    <xf numFmtId="169" fontId="16" fillId="0" borderId="0" xfId="0" applyNumberFormat="1" applyFont="1" applyBorder="1" applyAlignment="1">
      <alignment horizontal="center"/>
    </xf>
    <xf numFmtId="169" fontId="3" fillId="3" borderId="5" xfId="20" applyNumberFormat="1" applyFont="1" applyFill="1" applyBorder="1" applyAlignment="1">
      <alignment horizontal="center" vertical="center" wrapText="1"/>
    </xf>
    <xf numFmtId="169" fontId="3"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xf numFmtId="170" fontId="6" fillId="4" borderId="3" xfId="20" applyNumberFormat="1" applyFont="1" applyFill="1" applyBorder="1" applyAlignment="1">
      <alignment horizontal="center"/>
    </xf>
    <xf numFmtId="165" fontId="3" fillId="3" borderId="1" xfId="0" applyNumberFormat="1" applyFont="1" applyFill="1" applyBorder="1" applyAlignment="1">
      <alignment horizontal="center" vertical="center"/>
    </xf>
    <xf numFmtId="0" fontId="3" fillId="3" borderId="1" xfId="20" applyFont="1" applyFill="1" applyBorder="1" applyAlignment="1">
      <alignment horizontal="center" vertical="center"/>
    </xf>
    <xf numFmtId="0" fontId="6" fillId="3" borderId="1" xfId="20" applyFont="1" applyFill="1" applyBorder="1" applyAlignment="1">
      <alignment horizontal="center" vertical="center"/>
    </xf>
    <xf numFmtId="0" fontId="16" fillId="0" borderId="0" xfId="0" applyFont="1" applyBorder="1" applyAlignment="1">
      <alignment horizontal="center" vertical="center"/>
    </xf>
    <xf numFmtId="169" fontId="3" fillId="3" borderId="1" xfId="20" applyNumberFormat="1" applyFont="1" applyFill="1" applyBorder="1" applyAlignment="1">
      <alignment horizontal="center" vertical="center"/>
    </xf>
    <xf numFmtId="169" fontId="6" fillId="3" borderId="1" xfId="20" applyNumberFormat="1" applyFont="1" applyFill="1" applyBorder="1" applyAlignment="1">
      <alignment horizontal="center" vertical="center"/>
    </xf>
    <xf numFmtId="169" fontId="3" fillId="3" borderId="1" xfId="20" quotePrefix="1" applyNumberFormat="1" applyFont="1" applyFill="1" applyBorder="1" applyAlignment="1">
      <alignment horizontal="center" vertical="center"/>
    </xf>
    <xf numFmtId="0" fontId="3" fillId="3" borderId="1" xfId="20" quotePrefix="1" applyFont="1" applyFill="1" applyBorder="1" applyAlignment="1">
      <alignment horizontal="center" vertical="center"/>
    </xf>
    <xf numFmtId="165" fontId="3" fillId="3" borderId="4" xfId="0" applyNumberFormat="1" applyFont="1" applyFill="1" applyBorder="1" applyAlignment="1">
      <alignment horizontal="center" vertical="center"/>
    </xf>
    <xf numFmtId="169" fontId="6" fillId="3" borderId="6" xfId="20" applyNumberFormat="1" applyFont="1" applyFill="1" applyBorder="1" applyAlignment="1">
      <alignment horizontal="center" vertical="center"/>
    </xf>
    <xf numFmtId="169" fontId="6" fillId="3" borderId="4" xfId="20" applyNumberFormat="1" applyFont="1" applyFill="1" applyBorder="1" applyAlignment="1">
      <alignment horizontal="center" vertical="center"/>
    </xf>
    <xf numFmtId="169" fontId="6" fillId="3" borderId="5" xfId="20" applyNumberFormat="1" applyFont="1" applyFill="1" applyBorder="1" applyAlignment="1">
      <alignment horizontal="center" vertical="center"/>
    </xf>
    <xf numFmtId="0" fontId="2" fillId="4" borderId="0" xfId="20" quotePrefix="1" applyFont="1" applyFill="1" applyBorder="1" applyAlignment="1">
      <alignment horizontal="center"/>
    </xf>
    <xf numFmtId="164" fontId="2" fillId="3" borderId="1" xfId="20" applyNumberFormat="1" applyFont="1" applyFill="1" applyBorder="1" applyAlignment="1">
      <alignment horizontal="center" vertical="center" wrapText="1"/>
    </xf>
    <xf numFmtId="169" fontId="2" fillId="3" borderId="1" xfId="20" applyNumberFormat="1" applyFont="1" applyFill="1" applyBorder="1" applyAlignment="1">
      <alignment horizontal="center" vertical="center" wrapText="1"/>
    </xf>
    <xf numFmtId="14" fontId="2" fillId="2" borderId="1" xfId="20" applyNumberFormat="1" applyFont="1" applyFill="1" applyBorder="1" applyAlignment="1">
      <alignment horizontal="center" vertical="center"/>
    </xf>
    <xf numFmtId="0" fontId="6" fillId="0" borderId="0" xfId="20" quotePrefix="1" applyNumberFormat="1" applyFont="1" applyBorder="1" applyAlignment="1">
      <alignment horizontal="center"/>
    </xf>
    <xf numFmtId="0" fontId="2" fillId="0" borderId="0" xfId="20" quotePrefix="1" applyNumberFormat="1" applyFont="1" applyBorder="1" applyAlignment="1">
      <alignment horizontal="center"/>
    </xf>
    <xf numFmtId="164" fontId="2" fillId="0" borderId="0" xfId="20" applyNumberFormat="1" applyFont="1" applyBorder="1" applyAlignment="1">
      <alignment horizontal="center"/>
    </xf>
    <xf numFmtId="164" fontId="16" fillId="0" borderId="0" xfId="0" applyNumberFormat="1" applyFont="1" applyBorder="1" applyAlignment="1">
      <alignment horizontal="center"/>
    </xf>
    <xf numFmtId="171" fontId="2" fillId="0" borderId="0" xfId="20" applyNumberFormat="1" applyFont="1" applyBorder="1" applyAlignment="1">
      <alignment horizontal="center"/>
    </xf>
    <xf numFmtId="173" fontId="2" fillId="0" borderId="0" xfId="20" applyNumberFormat="1" applyFont="1" applyBorder="1" applyAlignment="1">
      <alignment horizontal="center"/>
    </xf>
    <xf numFmtId="173" fontId="16" fillId="0" borderId="0" xfId="0" applyNumberFormat="1" applyFont="1" applyBorder="1" applyAlignment="1">
      <alignment horizontal="center"/>
    </xf>
    <xf numFmtId="172" fontId="2" fillId="0" borderId="0" xfId="20" applyNumberFormat="1" applyFont="1" applyBorder="1" applyAlignment="1">
      <alignment horizontal="center"/>
    </xf>
    <xf numFmtId="173" fontId="2" fillId="0" borderId="0" xfId="20" quotePrefix="1" applyNumberFormat="1" applyFont="1" applyBorder="1" applyAlignment="1">
      <alignment horizontal="center"/>
    </xf>
    <xf numFmtId="171" fontId="16" fillId="0" borderId="0" xfId="0" applyNumberFormat="1" applyFont="1" applyBorder="1" applyAlignment="1">
      <alignment horizontal="center"/>
    </xf>
    <xf numFmtId="0" fontId="6" fillId="0" borderId="0" xfId="0" applyNumberFormat="1" applyFont="1" applyBorder="1"/>
    <xf numFmtId="0" fontId="16" fillId="0" borderId="0" xfId="0" applyNumberFormat="1" applyFont="1" applyBorder="1"/>
    <xf numFmtId="0" fontId="16"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xf>
    <xf numFmtId="0" fontId="4" fillId="0" borderId="0" xfId="0" applyNumberFormat="1" applyFont="1" applyFill="1" applyBorder="1" applyAlignment="1">
      <alignment horizontal="center"/>
    </xf>
    <xf numFmtId="0" fontId="6" fillId="0" borderId="0" xfId="20" applyNumberFormat="1" applyFont="1" applyFill="1" applyBorder="1" applyAlignment="1">
      <alignment horizontal="center"/>
    </xf>
    <xf numFmtId="0" fontId="6" fillId="0" borderId="0" xfId="0" applyNumberFormat="1" applyFont="1" applyBorder="1" applyAlignment="1">
      <alignment horizontal="center"/>
    </xf>
    <xf numFmtId="0" fontId="16" fillId="0" borderId="0" xfId="0" applyNumberFormat="1" applyFont="1" applyBorder="1" applyAlignment="1">
      <alignment horizontal="center"/>
    </xf>
    <xf numFmtId="0" fontId="22" fillId="2" borderId="0" xfId="0" applyFont="1" applyFill="1" applyAlignment="1">
      <alignment vertical="center"/>
    </xf>
    <xf numFmtId="165" fontId="2" fillId="2" borderId="1" xfId="20" applyNumberFormat="1" applyFont="1" applyFill="1" applyBorder="1" applyAlignment="1">
      <alignment horizontal="center" vertical="center"/>
    </xf>
    <xf numFmtId="171" fontId="2" fillId="0" borderId="0" xfId="20" quotePrefix="1" applyNumberFormat="1" applyFont="1" applyBorder="1" applyAlignment="1">
      <alignment horizontal="center"/>
    </xf>
    <xf numFmtId="169" fontId="2" fillId="3" borderId="6" xfId="20" applyNumberFormat="1" applyFont="1" applyFill="1" applyBorder="1" applyAlignment="1">
      <alignment horizontal="center" vertical="center" wrapText="1"/>
    </xf>
    <xf numFmtId="169" fontId="2" fillId="3" borderId="4"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xf>
    <xf numFmtId="165" fontId="2" fillId="0" borderId="0" xfId="0" applyNumberFormat="1" applyFont="1" applyFill="1" applyBorder="1" applyAlignment="1">
      <alignment horizontal="left"/>
    </xf>
    <xf numFmtId="164" fontId="2" fillId="0" borderId="0" xfId="20" applyNumberFormat="1" applyFont="1" applyFill="1" applyBorder="1" applyAlignment="1">
      <alignment horizontal="center"/>
    </xf>
    <xf numFmtId="14" fontId="2" fillId="0" borderId="1" xfId="20" applyNumberFormat="1" applyFont="1" applyFill="1" applyBorder="1" applyAlignment="1">
      <alignment horizontal="center" vertical="center"/>
    </xf>
    <xf numFmtId="0" fontId="16" fillId="0" borderId="0" xfId="0" applyFont="1"/>
    <xf numFmtId="166" fontId="2" fillId="0" borderId="0" xfId="0" applyNumberFormat="1" applyFont="1" applyBorder="1" applyAlignment="1">
      <alignment horizontal="center"/>
    </xf>
    <xf numFmtId="165" fontId="2" fillId="0" borderId="7" xfId="20" applyNumberFormat="1" applyFont="1" applyFill="1" applyBorder="1" applyAlignment="1">
      <alignment horizontal="center" vertical="center"/>
    </xf>
    <xf numFmtId="168" fontId="2" fillId="0" borderId="0" xfId="0" applyNumberFormat="1" applyFont="1" applyBorder="1" applyAlignment="1">
      <alignment horizontal="center"/>
    </xf>
    <xf numFmtId="173" fontId="16" fillId="0" borderId="0" xfId="0" applyNumberFormat="1" applyFont="1" applyFill="1" applyBorder="1" applyAlignment="1">
      <alignment horizontal="center"/>
    </xf>
    <xf numFmtId="173" fontId="2" fillId="0" borderId="0" xfId="20" quotePrefix="1" applyNumberFormat="1" applyFont="1" applyFill="1" applyBorder="1" applyAlignment="1">
      <alignment horizontal="center"/>
    </xf>
    <xf numFmtId="169" fontId="6" fillId="0" borderId="0" xfId="20" applyNumberFormat="1" applyFont="1" applyFill="1" applyBorder="1" applyAlignment="1">
      <alignment horizontal="center"/>
    </xf>
    <xf numFmtId="0" fontId="16" fillId="0" borderId="0" xfId="0" applyFont="1" applyFill="1" applyBorder="1"/>
    <xf numFmtId="165" fontId="2" fillId="0" borderId="0" xfId="0" applyNumberFormat="1" applyFont="1" applyFill="1" applyBorder="1" applyAlignment="1">
      <alignment horizontal="center"/>
    </xf>
    <xf numFmtId="171" fontId="16" fillId="0" borderId="0" xfId="20" applyNumberFormat="1" applyFont="1" applyBorder="1" applyAlignment="1">
      <alignment horizontal="center"/>
    </xf>
    <xf numFmtId="2" fontId="24" fillId="0" borderId="0" xfId="0" applyNumberFormat="1" applyFont="1" applyFill="1" applyAlignment="1">
      <alignment vertical="center" wrapText="1"/>
    </xf>
    <xf numFmtId="2" fontId="24" fillId="0" borderId="0" xfId="0" applyNumberFormat="1" applyFont="1" applyFill="1"/>
    <xf numFmtId="2" fontId="24" fillId="0" borderId="0" xfId="0" applyNumberFormat="1" applyFont="1" applyFill="1" applyAlignment="1">
      <alignment vertical="center" wrapText="1"/>
    </xf>
    <xf numFmtId="2" fontId="24" fillId="0" borderId="0" xfId="0" applyNumberFormat="1" applyFont="1" applyFill="1"/>
    <xf numFmtId="171" fontId="2" fillId="0" borderId="0" xfId="20" quotePrefix="1" applyNumberFormat="1" applyFont="1" applyBorder="1" applyAlignment="1">
      <alignment horizontal="center"/>
    </xf>
    <xf numFmtId="167" fontId="0" fillId="0" borderId="0" xfId="0" applyNumberFormat="1"/>
    <xf numFmtId="167" fontId="0" fillId="0" borderId="0" xfId="0" applyNumberFormat="1"/>
    <xf numFmtId="165" fontId="10" fillId="0" borderId="0" xfId="0" applyNumberFormat="1" applyFont="1" applyBorder="1" applyAlignment="1">
      <alignment horizontal="left" vertical="center" wrapText="1"/>
    </xf>
    <xf numFmtId="169" fontId="3" fillId="3" borderId="1"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cellXfs>
  <cellStyles count="4148">
    <cellStyle name="1 antraštė" xfId="23"/>
    <cellStyle name="1 indent" xfId="24"/>
    <cellStyle name="1enter" xfId="25"/>
    <cellStyle name="2 antraštė" xfId="26"/>
    <cellStyle name="2 indents" xfId="27"/>
    <cellStyle name="20% - Accent1 2" xfId="28"/>
    <cellStyle name="20% - Accent1 3" xfId="414"/>
    <cellStyle name="20% - Accent1 3 2" xfId="415"/>
    <cellStyle name="20% - Accent1 3 2 2" xfId="2416"/>
    <cellStyle name="20% - Accent1 3 3" xfId="2415"/>
    <cellStyle name="20% - Accent1 4" xfId="416"/>
    <cellStyle name="20% - Accent1 4 2" xfId="417"/>
    <cellStyle name="20% - Accent1 4 2 2" xfId="2418"/>
    <cellStyle name="20% - Accent1 4 3" xfId="2417"/>
    <cellStyle name="20% - Accent1 5" xfId="418"/>
    <cellStyle name="20% - Accent1 5 2" xfId="2419"/>
    <cellStyle name="20% - Accent1 6" xfId="2187"/>
    <cellStyle name="20% - Accent2 2" xfId="29"/>
    <cellStyle name="20% - Accent2 3" xfId="419"/>
    <cellStyle name="20% - Accent2 3 2" xfId="420"/>
    <cellStyle name="20% - Accent2 3 2 2" xfId="2421"/>
    <cellStyle name="20% - Accent2 3 3" xfId="2420"/>
    <cellStyle name="20% - Accent2 4" xfId="421"/>
    <cellStyle name="20% - Accent2 4 2" xfId="422"/>
    <cellStyle name="20% - Accent2 4 2 2" xfId="2423"/>
    <cellStyle name="20% - Accent2 4 3" xfId="2422"/>
    <cellStyle name="20% - Accent2 5" xfId="423"/>
    <cellStyle name="20% - Accent2 5 2" xfId="2424"/>
    <cellStyle name="20% - Accent2 6" xfId="2188"/>
    <cellStyle name="20% - Accent3 2" xfId="30"/>
    <cellStyle name="20% - Accent3 3" xfId="424"/>
    <cellStyle name="20% - Accent3 3 2" xfId="425"/>
    <cellStyle name="20% - Accent3 3 2 2" xfId="2426"/>
    <cellStyle name="20% - Accent3 3 3" xfId="2425"/>
    <cellStyle name="20% - Accent3 4" xfId="426"/>
    <cellStyle name="20% - Accent3 4 2" xfId="427"/>
    <cellStyle name="20% - Accent3 4 2 2" xfId="2428"/>
    <cellStyle name="20% - Accent3 4 3" xfId="2427"/>
    <cellStyle name="20% - Accent3 5" xfId="428"/>
    <cellStyle name="20% - Accent3 5 2" xfId="2429"/>
    <cellStyle name="20% - Accent3 6" xfId="2189"/>
    <cellStyle name="20% - Accent4 2" xfId="31"/>
    <cellStyle name="20% - Accent4 3" xfId="429"/>
    <cellStyle name="20% - Accent4 3 2" xfId="430"/>
    <cellStyle name="20% - Accent4 3 2 2" xfId="2431"/>
    <cellStyle name="20% - Accent4 3 3" xfId="2430"/>
    <cellStyle name="20% - Accent4 4" xfId="431"/>
    <cellStyle name="20% - Accent4 4 2" xfId="432"/>
    <cellStyle name="20% - Accent4 4 2 2" xfId="2433"/>
    <cellStyle name="20% - Accent4 4 3" xfId="2432"/>
    <cellStyle name="20% - Accent4 5" xfId="433"/>
    <cellStyle name="20% - Accent4 5 2" xfId="2434"/>
    <cellStyle name="20% - Accent4 6" xfId="2190"/>
    <cellStyle name="20% - Accent5 2" xfId="32"/>
    <cellStyle name="20% - Accent5 3" xfId="434"/>
    <cellStyle name="20% - Accent5 3 2" xfId="435"/>
    <cellStyle name="20% - Accent5 3 2 2" xfId="2436"/>
    <cellStyle name="20% - Accent5 3 3" xfId="2435"/>
    <cellStyle name="20% - Accent5 4" xfId="436"/>
    <cellStyle name="20% - Accent5 4 2" xfId="437"/>
    <cellStyle name="20% - Accent5 4 2 2" xfId="2438"/>
    <cellStyle name="20% - Accent5 4 3" xfId="2437"/>
    <cellStyle name="20% - Accent5 5" xfId="438"/>
    <cellStyle name="20% - Accent5 5 2" xfId="2439"/>
    <cellStyle name="20% - Accent5 6" xfId="2191"/>
    <cellStyle name="20% - Accent6 2" xfId="33"/>
    <cellStyle name="20% - Accent6 3" xfId="439"/>
    <cellStyle name="20% - Accent6 3 2" xfId="440"/>
    <cellStyle name="20% - Accent6 3 2 2" xfId="2441"/>
    <cellStyle name="20% - Accent6 3 3" xfId="2440"/>
    <cellStyle name="20% - Accent6 4" xfId="441"/>
    <cellStyle name="20% - Accent6 4 2" xfId="442"/>
    <cellStyle name="20% - Accent6 4 2 2" xfId="2443"/>
    <cellStyle name="20% - Accent6 4 3" xfId="2442"/>
    <cellStyle name="20% - Accent6 5" xfId="443"/>
    <cellStyle name="20% - Accent6 5 2" xfId="2444"/>
    <cellStyle name="20% - Accent6 6" xfId="2192"/>
    <cellStyle name="20% – paryškinimas 1" xfId="34"/>
    <cellStyle name="20% – paryškinimas 2" xfId="35"/>
    <cellStyle name="20% – paryškinimas 3" xfId="36"/>
    <cellStyle name="20% – paryškinimas 4" xfId="37"/>
    <cellStyle name="20% – paryškinimas 5" xfId="38"/>
    <cellStyle name="20% – paryškinimas 6" xfId="39"/>
    <cellStyle name="3 antraštė" xfId="40"/>
    <cellStyle name="3 indents" xfId="41"/>
    <cellStyle name="4 antraštė" xfId="42"/>
    <cellStyle name="4 indents" xfId="43"/>
    <cellStyle name="40% - Accent1 2" xfId="44"/>
    <cellStyle name="40% - Accent1 3" xfId="444"/>
    <cellStyle name="40% - Accent1 3 2" xfId="445"/>
    <cellStyle name="40% - Accent1 3 2 2" xfId="2446"/>
    <cellStyle name="40% - Accent1 3 3" xfId="2445"/>
    <cellStyle name="40% - Accent1 4" xfId="446"/>
    <cellStyle name="40% - Accent1 4 2" xfId="447"/>
    <cellStyle name="40% - Accent1 4 2 2" xfId="2448"/>
    <cellStyle name="40% - Accent1 4 3" xfId="2447"/>
    <cellStyle name="40% - Accent1 5" xfId="448"/>
    <cellStyle name="40% - Accent1 5 2" xfId="2449"/>
    <cellStyle name="40% - Accent1 6" xfId="2193"/>
    <cellStyle name="40% - Accent2 2" xfId="45"/>
    <cellStyle name="40% - Accent2 3" xfId="449"/>
    <cellStyle name="40% - Accent2 3 2" xfId="450"/>
    <cellStyle name="40% - Accent2 3 2 2" xfId="2451"/>
    <cellStyle name="40% - Accent2 3 3" xfId="2450"/>
    <cellStyle name="40% - Accent2 4" xfId="451"/>
    <cellStyle name="40% - Accent2 4 2" xfId="452"/>
    <cellStyle name="40% - Accent2 4 2 2" xfId="2453"/>
    <cellStyle name="40% - Accent2 4 3" xfId="2452"/>
    <cellStyle name="40% - Accent2 5" xfId="453"/>
    <cellStyle name="40% - Accent2 5 2" xfId="2454"/>
    <cellStyle name="40% - Accent2 6" xfId="2194"/>
    <cellStyle name="40% - Accent3 2" xfId="46"/>
    <cellStyle name="40% - Accent3 3" xfId="454"/>
    <cellStyle name="40% - Accent3 3 2" xfId="455"/>
    <cellStyle name="40% - Accent3 3 2 2" xfId="2456"/>
    <cellStyle name="40% - Accent3 3 3" xfId="2455"/>
    <cellStyle name="40% - Accent3 4" xfId="456"/>
    <cellStyle name="40% - Accent3 4 2" xfId="457"/>
    <cellStyle name="40% - Accent3 4 2 2" xfId="2458"/>
    <cellStyle name="40% - Accent3 4 3" xfId="2457"/>
    <cellStyle name="40% - Accent3 5" xfId="458"/>
    <cellStyle name="40% - Accent3 5 2" xfId="2459"/>
    <cellStyle name="40% - Accent3 6" xfId="2195"/>
    <cellStyle name="40% - Accent4 2" xfId="47"/>
    <cellStyle name="40% - Accent4 3" xfId="459"/>
    <cellStyle name="40% - Accent4 3 2" xfId="460"/>
    <cellStyle name="40% - Accent4 3 2 2" xfId="2461"/>
    <cellStyle name="40% - Accent4 3 3" xfId="2460"/>
    <cellStyle name="40% - Accent4 4" xfId="461"/>
    <cellStyle name="40% - Accent4 4 2" xfId="462"/>
    <cellStyle name="40% - Accent4 4 2 2" xfId="2463"/>
    <cellStyle name="40% - Accent4 4 3" xfId="2462"/>
    <cellStyle name="40% - Accent4 5" xfId="463"/>
    <cellStyle name="40% - Accent4 5 2" xfId="2464"/>
    <cellStyle name="40% - Accent4 6" xfId="2196"/>
    <cellStyle name="40% - Accent5 2" xfId="48"/>
    <cellStyle name="40% - Accent5 3" xfId="464"/>
    <cellStyle name="40% - Accent5 3 2" xfId="465"/>
    <cellStyle name="40% - Accent5 3 2 2" xfId="2466"/>
    <cellStyle name="40% - Accent5 3 3" xfId="2465"/>
    <cellStyle name="40% - Accent5 4" xfId="466"/>
    <cellStyle name="40% - Accent5 4 2" xfId="467"/>
    <cellStyle name="40% - Accent5 4 2 2" xfId="2468"/>
    <cellStyle name="40% - Accent5 4 3" xfId="2467"/>
    <cellStyle name="40% - Accent5 5" xfId="468"/>
    <cellStyle name="40% - Accent5 5 2" xfId="2469"/>
    <cellStyle name="40% - Accent5 6" xfId="2197"/>
    <cellStyle name="40% - Accent6 2" xfId="49"/>
    <cellStyle name="40% - Accent6 3" xfId="469"/>
    <cellStyle name="40% - Accent6 3 2" xfId="470"/>
    <cellStyle name="40% - Accent6 3 2 2" xfId="2471"/>
    <cellStyle name="40% - Accent6 3 3" xfId="2470"/>
    <cellStyle name="40% - Accent6 4" xfId="471"/>
    <cellStyle name="40% - Accent6 4 2" xfId="472"/>
    <cellStyle name="40% - Accent6 4 2 2" xfId="2473"/>
    <cellStyle name="40% - Accent6 4 3" xfId="2472"/>
    <cellStyle name="40% - Accent6 5" xfId="473"/>
    <cellStyle name="40% - Accent6 5 2" xfId="2474"/>
    <cellStyle name="40% - Accent6 6" xfId="2198"/>
    <cellStyle name="40% – paryškinimas 1" xfId="50"/>
    <cellStyle name="40% – paryškinimas 2" xfId="51"/>
    <cellStyle name="40% – paryškinimas 3" xfId="52"/>
    <cellStyle name="40% – paryškinimas 4" xfId="53"/>
    <cellStyle name="40% – paryškinimas 5" xfId="54"/>
    <cellStyle name="40% – paryškinimas 6" xfId="55"/>
    <cellStyle name="5 indents" xfId="56"/>
    <cellStyle name="60% - Accent1 2" xfId="57"/>
    <cellStyle name="60% - Accent1 3" xfId="474"/>
    <cellStyle name="60% - Accent1 4" xfId="2199"/>
    <cellStyle name="60% - Accent2 2" xfId="58"/>
    <cellStyle name="60% - Accent2 3" xfId="475"/>
    <cellStyle name="60% - Accent2 4" xfId="2200"/>
    <cellStyle name="60% - Accent3 2" xfId="59"/>
    <cellStyle name="60% - Accent3 3" xfId="476"/>
    <cellStyle name="60% - Accent3 4" xfId="2201"/>
    <cellStyle name="60% - Accent4 2" xfId="60"/>
    <cellStyle name="60% - Accent4 3" xfId="477"/>
    <cellStyle name="60% - Accent4 4" xfId="2202"/>
    <cellStyle name="60% - Accent5 2" xfId="61"/>
    <cellStyle name="60% - Accent5 3" xfId="478"/>
    <cellStyle name="60% - Accent5 4" xfId="2203"/>
    <cellStyle name="60% - Accent6 2" xfId="62"/>
    <cellStyle name="60% - Accent6 3" xfId="479"/>
    <cellStyle name="60% - Accent6 4" xfId="2204"/>
    <cellStyle name="60% – paryškinimas 1" xfId="63"/>
    <cellStyle name="60% – paryškinimas 2" xfId="64"/>
    <cellStyle name="60% – paryškinimas 3" xfId="65"/>
    <cellStyle name="60% – paryškinimas 4" xfId="66"/>
    <cellStyle name="60% – paryškinimas 5" xfId="67"/>
    <cellStyle name="60% – paryškinimas 6" xfId="68"/>
    <cellStyle name="Accent1 - 20%" xfId="2206"/>
    <cellStyle name="Accent1 - 40%" xfId="2207"/>
    <cellStyle name="Accent1 - 60%" xfId="2208"/>
    <cellStyle name="Accent1 2" xfId="69"/>
    <cellStyle name="Accent1 3" xfId="480"/>
    <cellStyle name="Accent1 4" xfId="2205"/>
    <cellStyle name="Accent1 5" xfId="4142"/>
    <cellStyle name="Accent2 - 20%" xfId="2210"/>
    <cellStyle name="Accent2 - 40%" xfId="2211"/>
    <cellStyle name="Accent2 - 60%" xfId="2212"/>
    <cellStyle name="Accent2 2" xfId="70"/>
    <cellStyle name="Accent2 3" xfId="481"/>
    <cellStyle name="Accent2 4" xfId="2209"/>
    <cellStyle name="Accent2 5" xfId="4143"/>
    <cellStyle name="Accent3 - 20%" xfId="2214"/>
    <cellStyle name="Accent3 - 40%" xfId="2215"/>
    <cellStyle name="Accent3 - 60%" xfId="2216"/>
    <cellStyle name="Accent3 2" xfId="71"/>
    <cellStyle name="Accent3 3" xfId="482"/>
    <cellStyle name="Accent3 4" xfId="2213"/>
    <cellStyle name="Accent3 5" xfId="4144"/>
    <cellStyle name="Accent4 - 20%" xfId="2218"/>
    <cellStyle name="Accent4 - 40%" xfId="2219"/>
    <cellStyle name="Accent4 - 60%" xfId="2220"/>
    <cellStyle name="Accent4 2" xfId="72"/>
    <cellStyle name="Accent4 3" xfId="483"/>
    <cellStyle name="Accent4 4" xfId="2217"/>
    <cellStyle name="Accent4 5" xfId="4145"/>
    <cellStyle name="Accent5 - 20%" xfId="2222"/>
    <cellStyle name="Accent5 - 40%" xfId="2223"/>
    <cellStyle name="Accent5 - 60%" xfId="2224"/>
    <cellStyle name="Accent5 2" xfId="73"/>
    <cellStyle name="Accent5 3" xfId="484"/>
    <cellStyle name="Accent5 4" xfId="2221"/>
    <cellStyle name="Accent5 5" xfId="4146"/>
    <cellStyle name="Accent6 - 20%" xfId="2226"/>
    <cellStyle name="Accent6 - 40%" xfId="2227"/>
    <cellStyle name="Accent6 - 60%" xfId="2228"/>
    <cellStyle name="Accent6 2" xfId="74"/>
    <cellStyle name="Accent6 3" xfId="485"/>
    <cellStyle name="Accent6 4" xfId="2225"/>
    <cellStyle name="Accent6 5" xfId="4147"/>
    <cellStyle name="Aiškinamasis tekstas" xfId="75"/>
    <cellStyle name="Bad 2" xfId="76"/>
    <cellStyle name="Bad 3" xfId="486"/>
    <cellStyle name="Bad 4" xfId="2229"/>
    <cellStyle name="Blogas" xfId="77"/>
    <cellStyle name="Calculation 2" xfId="78"/>
    <cellStyle name="Calculation 3" xfId="487"/>
    <cellStyle name="Calculation 4" xfId="2230"/>
    <cellStyle name="Check Cell 2" xfId="79"/>
    <cellStyle name="Check Cell 3" xfId="488"/>
    <cellStyle name="Check Cell 4" xfId="2231"/>
    <cellStyle name="Comma  - Style1" xfId="80"/>
    <cellStyle name="Comma  - Style2" xfId="81"/>
    <cellStyle name="Comma  - Style3" xfId="82"/>
    <cellStyle name="Comma  - Style4" xfId="83"/>
    <cellStyle name="Comma  - Style5" xfId="84"/>
    <cellStyle name="Comma  - Style6" xfId="85"/>
    <cellStyle name="Comma  - Style7" xfId="86"/>
    <cellStyle name="Comma  - Style8" xfId="87"/>
    <cellStyle name="Comma [1]" xfId="489"/>
    <cellStyle name="Comma 10" xfId="88"/>
    <cellStyle name="Comma 11" xfId="490"/>
    <cellStyle name="Comma 12" xfId="491"/>
    <cellStyle name="Comma 13" xfId="492"/>
    <cellStyle name="Comma 14" xfId="493"/>
    <cellStyle name="Comma 15" xfId="494"/>
    <cellStyle name="Comma 2" xfId="89"/>
    <cellStyle name="Comma 2 2" xfId="90"/>
    <cellStyle name="Comma 2 2 2" xfId="91"/>
    <cellStyle name="Comma 2 3" xfId="92"/>
    <cellStyle name="Comma 2 4" xfId="93"/>
    <cellStyle name="Comma 2 5" xfId="94"/>
    <cellStyle name="Comma 2 5 2" xfId="330"/>
    <cellStyle name="Comma 3" xfId="95"/>
    <cellStyle name="Comma 3 2" xfId="96"/>
    <cellStyle name="Comma 4" xfId="97"/>
    <cellStyle name="Comma 4 2" xfId="98"/>
    <cellStyle name="Comma 5" xfId="99"/>
    <cellStyle name="Comma 5 2" xfId="100"/>
    <cellStyle name="Comma 6" xfId="101"/>
    <cellStyle name="Comma 7" xfId="102"/>
    <cellStyle name="Comma 8" xfId="103"/>
    <cellStyle name="Comma 9" xfId="104"/>
    <cellStyle name="Currency 2" xfId="105"/>
    <cellStyle name="Currency 3" xfId="106"/>
    <cellStyle name="Currency 3 2" xfId="107"/>
    <cellStyle name="Emphasis 1" xfId="2232"/>
    <cellStyle name="Emphasis 2" xfId="2233"/>
    <cellStyle name="Emphasis 3" xfId="2234"/>
    <cellStyle name="Euro" xfId="108"/>
    <cellStyle name="Excel.Chart" xfId="109"/>
    <cellStyle name="Explanatory Text 2" xfId="110"/>
    <cellStyle name="Explanatory Text 3" xfId="495"/>
    <cellStyle name="Geras" xfId="111"/>
    <cellStyle name="Good 2" xfId="112"/>
    <cellStyle name="Good 3" xfId="496"/>
    <cellStyle name="Heading 1 2" xfId="113"/>
    <cellStyle name="Heading 1 3" xfId="497"/>
    <cellStyle name="Heading 2 2" xfId="114"/>
    <cellStyle name="Heading 2 3" xfId="498"/>
    <cellStyle name="Heading 3 2" xfId="115"/>
    <cellStyle name="Heading 3 3" xfId="499"/>
    <cellStyle name="Heading 4 2" xfId="116"/>
    <cellStyle name="Heading 4 3" xfId="500"/>
    <cellStyle name="Hyperlink" xfId="1" builtinId="8"/>
    <cellStyle name="Hyperlink 2" xfId="118"/>
    <cellStyle name="Hyperlink 3" xfId="119"/>
    <cellStyle name="Hyperlink 3 2" xfId="120"/>
    <cellStyle name="Hyperlink 4" xfId="2184"/>
    <cellStyle name="Hipervínculo_IIF" xfId="117"/>
    <cellStyle name="imf-one decimal" xfId="121"/>
    <cellStyle name="imf-zero decimal" xfId="122"/>
    <cellStyle name="Input 2" xfId="123"/>
    <cellStyle name="Input 3" xfId="501"/>
    <cellStyle name="Input 4" xfId="2235"/>
    <cellStyle name="Įprastas 2" xfId="2185"/>
    <cellStyle name="Įprastas 3" xfId="502"/>
    <cellStyle name="Įspėjimo tekstas" xfId="124"/>
    <cellStyle name="Išvestis" xfId="407"/>
    <cellStyle name="Įvestis" xfId="125"/>
    <cellStyle name="Liet_grafikai_1" xfId="126"/>
    <cellStyle name="Linked Cell 2" xfId="127"/>
    <cellStyle name="Linked Cell 3" xfId="503"/>
    <cellStyle name="Linked Cell 4" xfId="2236"/>
    <cellStyle name="Millares [0]_11.1.3. bis" xfId="128"/>
    <cellStyle name="Millares_11.1.3. bis" xfId="129"/>
    <cellStyle name="Moneda [0]_11.1.3. bis" xfId="130"/>
    <cellStyle name="Moneda_11.1.3. bis" xfId="131"/>
    <cellStyle name="Neutral 2" xfId="132"/>
    <cellStyle name="Neutral 3" xfId="504"/>
    <cellStyle name="Neutral 4" xfId="2237"/>
    <cellStyle name="Neutralus" xfId="133"/>
    <cellStyle name="Normaali_NACE2002_otsikot" xfId="134"/>
    <cellStyle name="Normal" xfId="0" builtinId="0"/>
    <cellStyle name="Normal - Style1" xfId="135"/>
    <cellStyle name="Normal - Style1 2" xfId="136"/>
    <cellStyle name="Normal - Style2" xfId="137"/>
    <cellStyle name="Normal - Style2 2" xfId="138"/>
    <cellStyle name="Normal - Style3" xfId="139"/>
    <cellStyle name="Normal 10" xfId="140"/>
    <cellStyle name="Normal 10 2" xfId="141"/>
    <cellStyle name="Normal 10 2 2" xfId="331"/>
    <cellStyle name="Normal 10 2 2 2" xfId="505"/>
    <cellStyle name="Normal 10 2 2 2 2" xfId="506"/>
    <cellStyle name="Normal 10 2 2 2 2 2" xfId="507"/>
    <cellStyle name="Normal 10 2 2 2 2 2 2" xfId="2477"/>
    <cellStyle name="Normal 10 2 2 2 2 3" xfId="2476"/>
    <cellStyle name="Normal 10 2 2 2 3" xfId="508"/>
    <cellStyle name="Normal 10 2 2 2 3 2" xfId="509"/>
    <cellStyle name="Normal 10 2 2 2 3 2 2" xfId="2479"/>
    <cellStyle name="Normal 10 2 2 2 3 3" xfId="2478"/>
    <cellStyle name="Normal 10 2 2 2 4" xfId="510"/>
    <cellStyle name="Normal 10 2 2 2 4 2" xfId="2480"/>
    <cellStyle name="Normal 10 2 2 2 5" xfId="2475"/>
    <cellStyle name="Normal 10 2 2 3" xfId="511"/>
    <cellStyle name="Normal 10 2 2 3 2" xfId="512"/>
    <cellStyle name="Normal 10 2 2 3 2 2" xfId="2482"/>
    <cellStyle name="Normal 10 2 2 3 3" xfId="2481"/>
    <cellStyle name="Normal 10 2 2 4" xfId="513"/>
    <cellStyle name="Normal 10 2 2 4 2" xfId="514"/>
    <cellStyle name="Normal 10 2 2 4 2 2" xfId="2484"/>
    <cellStyle name="Normal 10 2 2 4 3" xfId="2483"/>
    <cellStyle name="Normal 10 2 2 5" xfId="515"/>
    <cellStyle name="Normal 10 2 2 5 2" xfId="2485"/>
    <cellStyle name="Normal 10 2 2 6" xfId="2350"/>
    <cellStyle name="Normal 10 2 3" xfId="516"/>
    <cellStyle name="Normal 10 2 3 2" xfId="517"/>
    <cellStyle name="Normal 10 2 3 2 2" xfId="518"/>
    <cellStyle name="Normal 10 2 3 2 2 2" xfId="2488"/>
    <cellStyle name="Normal 10 2 3 2 3" xfId="2487"/>
    <cellStyle name="Normal 10 2 3 3" xfId="519"/>
    <cellStyle name="Normal 10 2 3 3 2" xfId="520"/>
    <cellStyle name="Normal 10 2 3 3 2 2" xfId="2490"/>
    <cellStyle name="Normal 10 2 3 3 3" xfId="2489"/>
    <cellStyle name="Normal 10 2 3 4" xfId="521"/>
    <cellStyle name="Normal 10 2 3 4 2" xfId="2491"/>
    <cellStyle name="Normal 10 2 3 5" xfId="2486"/>
    <cellStyle name="Normal 10 2 4" xfId="522"/>
    <cellStyle name="Normal 10 2 4 2" xfId="523"/>
    <cellStyle name="Normal 10 2 4 2 2" xfId="2493"/>
    <cellStyle name="Normal 10 2 4 3" xfId="2492"/>
    <cellStyle name="Normal 10 2 5" xfId="524"/>
    <cellStyle name="Normal 10 2 5 2" xfId="525"/>
    <cellStyle name="Normal 10 2 5 2 2" xfId="2495"/>
    <cellStyle name="Normal 10 2 5 3" xfId="2494"/>
    <cellStyle name="Normal 10 2 6" xfId="526"/>
    <cellStyle name="Normal 10 2 6 2" xfId="2496"/>
    <cellStyle name="Normal 10 2 7" xfId="2282"/>
    <cellStyle name="Normal 10 3" xfId="142"/>
    <cellStyle name="Normal 10 4" xfId="332"/>
    <cellStyle name="Normal 10 4 2" xfId="527"/>
    <cellStyle name="Normal 10 4 2 2" xfId="528"/>
    <cellStyle name="Normal 10 4 2 2 2" xfId="529"/>
    <cellStyle name="Normal 10 4 2 2 2 2" xfId="2499"/>
    <cellStyle name="Normal 10 4 2 2 3" xfId="2498"/>
    <cellStyle name="Normal 10 4 2 3" xfId="530"/>
    <cellStyle name="Normal 10 4 2 3 2" xfId="531"/>
    <cellStyle name="Normal 10 4 2 3 2 2" xfId="2501"/>
    <cellStyle name="Normal 10 4 2 3 3" xfId="2500"/>
    <cellStyle name="Normal 10 4 2 4" xfId="532"/>
    <cellStyle name="Normal 10 4 2 4 2" xfId="2502"/>
    <cellStyle name="Normal 10 4 2 5" xfId="2497"/>
    <cellStyle name="Normal 10 4 3" xfId="533"/>
    <cellStyle name="Normal 10 4 3 2" xfId="534"/>
    <cellStyle name="Normal 10 4 3 2 2" xfId="2504"/>
    <cellStyle name="Normal 10 4 3 3" xfId="2503"/>
    <cellStyle name="Normal 10 4 4" xfId="535"/>
    <cellStyle name="Normal 10 4 4 2" xfId="536"/>
    <cellStyle name="Normal 10 4 4 2 2" xfId="2506"/>
    <cellStyle name="Normal 10 4 4 3" xfId="2505"/>
    <cellStyle name="Normal 10 4 5" xfId="537"/>
    <cellStyle name="Normal 10 4 5 2" xfId="2507"/>
    <cellStyle name="Normal 10 4 6" xfId="2351"/>
    <cellStyle name="Normal 10 5" xfId="538"/>
    <cellStyle name="Normal 10 5 2" xfId="539"/>
    <cellStyle name="Normal 10 5 2 2" xfId="540"/>
    <cellStyle name="Normal 10 5 2 2 2" xfId="2510"/>
    <cellStyle name="Normal 10 5 2 3" xfId="2509"/>
    <cellStyle name="Normal 10 5 3" xfId="541"/>
    <cellStyle name="Normal 10 5 3 2" xfId="542"/>
    <cellStyle name="Normal 10 5 3 2 2" xfId="2512"/>
    <cellStyle name="Normal 10 5 3 3" xfId="2511"/>
    <cellStyle name="Normal 10 5 4" xfId="543"/>
    <cellStyle name="Normal 10 5 4 2" xfId="2513"/>
    <cellStyle name="Normal 10 5 5" xfId="2508"/>
    <cellStyle name="Normal 10 6" xfId="544"/>
    <cellStyle name="Normal 10 6 2" xfId="545"/>
    <cellStyle name="Normal 10 6 2 2" xfId="546"/>
    <cellStyle name="Normal 10 6 2 2 2" xfId="2516"/>
    <cellStyle name="Normal 10 6 2 3" xfId="2515"/>
    <cellStyle name="Normal 10 6 3" xfId="547"/>
    <cellStyle name="Normal 10 6 3 2" xfId="548"/>
    <cellStyle name="Normal 10 6 3 2 2" xfId="2518"/>
    <cellStyle name="Normal 10 6 3 3" xfId="2517"/>
    <cellStyle name="Normal 10 6 4" xfId="549"/>
    <cellStyle name="Normal 10 6 4 2" xfId="2519"/>
    <cellStyle name="Normal 10 6 5" xfId="2514"/>
    <cellStyle name="Normal 10 7" xfId="550"/>
    <cellStyle name="Normal 10 7 2" xfId="551"/>
    <cellStyle name="Normal 10 7 2 2" xfId="2521"/>
    <cellStyle name="Normal 10 7 3" xfId="2520"/>
    <cellStyle name="Normal 10 8" xfId="552"/>
    <cellStyle name="Normal 10 8 2" xfId="553"/>
    <cellStyle name="Normal 10 8 2 2" xfId="2523"/>
    <cellStyle name="Normal 10 8 3" xfId="2522"/>
    <cellStyle name="Normal 10 9" xfId="2281"/>
    <cellStyle name="Normal 100" xfId="2186"/>
    <cellStyle name="Normal 101" xfId="4141"/>
    <cellStyle name="Normal 11" xfId="143"/>
    <cellStyle name="Normal 11 2" xfId="144"/>
    <cellStyle name="Normal 11 2 2" xfId="333"/>
    <cellStyle name="Normal 11 2 2 2" xfId="554"/>
    <cellStyle name="Normal 11 2 2 2 2" xfId="555"/>
    <cellStyle name="Normal 11 2 2 2 2 2" xfId="556"/>
    <cellStyle name="Normal 11 2 2 2 2 2 2" xfId="2526"/>
    <cellStyle name="Normal 11 2 2 2 2 3" xfId="2525"/>
    <cellStyle name="Normal 11 2 2 2 3" xfId="557"/>
    <cellStyle name="Normal 11 2 2 2 3 2" xfId="558"/>
    <cellStyle name="Normal 11 2 2 2 3 2 2" xfId="2528"/>
    <cellStyle name="Normal 11 2 2 2 3 3" xfId="2527"/>
    <cellStyle name="Normal 11 2 2 2 4" xfId="559"/>
    <cellStyle name="Normal 11 2 2 2 4 2" xfId="2529"/>
    <cellStyle name="Normal 11 2 2 2 5" xfId="2524"/>
    <cellStyle name="Normal 11 2 2 3" xfId="560"/>
    <cellStyle name="Normal 11 2 2 3 2" xfId="561"/>
    <cellStyle name="Normal 11 2 2 3 2 2" xfId="2531"/>
    <cellStyle name="Normal 11 2 2 3 3" xfId="2530"/>
    <cellStyle name="Normal 11 2 2 4" xfId="562"/>
    <cellStyle name="Normal 11 2 2 4 2" xfId="563"/>
    <cellStyle name="Normal 11 2 2 4 2 2" xfId="2533"/>
    <cellStyle name="Normal 11 2 2 4 3" xfId="2532"/>
    <cellStyle name="Normal 11 2 2 5" xfId="564"/>
    <cellStyle name="Normal 11 2 2 5 2" xfId="2534"/>
    <cellStyle name="Normal 11 2 2 6" xfId="2352"/>
    <cellStyle name="Normal 11 2 3" xfId="565"/>
    <cellStyle name="Normal 11 2 3 2" xfId="566"/>
    <cellStyle name="Normal 11 2 3 2 2" xfId="567"/>
    <cellStyle name="Normal 11 2 3 2 2 2" xfId="2537"/>
    <cellStyle name="Normal 11 2 3 2 3" xfId="2536"/>
    <cellStyle name="Normal 11 2 3 3" xfId="568"/>
    <cellStyle name="Normal 11 2 3 3 2" xfId="569"/>
    <cellStyle name="Normal 11 2 3 3 2 2" xfId="2539"/>
    <cellStyle name="Normal 11 2 3 3 3" xfId="2538"/>
    <cellStyle name="Normal 11 2 3 4" xfId="570"/>
    <cellStyle name="Normal 11 2 3 4 2" xfId="2540"/>
    <cellStyle name="Normal 11 2 3 5" xfId="2535"/>
    <cellStyle name="Normal 11 2 4" xfId="571"/>
    <cellStyle name="Normal 11 2 4 2" xfId="572"/>
    <cellStyle name="Normal 11 2 4 2 2" xfId="2542"/>
    <cellStyle name="Normal 11 2 4 3" xfId="2541"/>
    <cellStyle name="Normal 11 2 5" xfId="573"/>
    <cellStyle name="Normal 11 2 5 2" xfId="574"/>
    <cellStyle name="Normal 11 2 5 2 2" xfId="2544"/>
    <cellStyle name="Normal 11 2 5 3" xfId="2543"/>
    <cellStyle name="Normal 11 2 6" xfId="575"/>
    <cellStyle name="Normal 11 2 6 2" xfId="2545"/>
    <cellStyle name="Normal 11 2 7" xfId="2284"/>
    <cellStyle name="Normal 11 3" xfId="334"/>
    <cellStyle name="Normal 11 3 2" xfId="576"/>
    <cellStyle name="Normal 11 3 2 2" xfId="577"/>
    <cellStyle name="Normal 11 3 2 2 2" xfId="578"/>
    <cellStyle name="Normal 11 3 2 2 2 2" xfId="2548"/>
    <cellStyle name="Normal 11 3 2 2 3" xfId="2547"/>
    <cellStyle name="Normal 11 3 2 3" xfId="579"/>
    <cellStyle name="Normal 11 3 2 3 2" xfId="580"/>
    <cellStyle name="Normal 11 3 2 3 2 2" xfId="2550"/>
    <cellStyle name="Normal 11 3 2 3 3" xfId="2549"/>
    <cellStyle name="Normal 11 3 2 4" xfId="581"/>
    <cellStyle name="Normal 11 3 2 4 2" xfId="2551"/>
    <cellStyle name="Normal 11 3 2 5" xfId="2546"/>
    <cellStyle name="Normal 11 3 3" xfId="582"/>
    <cellStyle name="Normal 11 3 3 2" xfId="583"/>
    <cellStyle name="Normal 11 3 3 2 2" xfId="2553"/>
    <cellStyle name="Normal 11 3 3 3" xfId="2552"/>
    <cellStyle name="Normal 11 3 4" xfId="584"/>
    <cellStyle name="Normal 11 3 4 2" xfId="585"/>
    <cellStyle name="Normal 11 3 4 2 2" xfId="2555"/>
    <cellStyle name="Normal 11 3 4 3" xfId="2554"/>
    <cellStyle name="Normal 11 3 5" xfId="586"/>
    <cellStyle name="Normal 11 3 5 2" xfId="2556"/>
    <cellStyle name="Normal 11 3 6" xfId="2353"/>
    <cellStyle name="Normal 11 4" xfId="587"/>
    <cellStyle name="Normal 11 4 2" xfId="588"/>
    <cellStyle name="Normal 11 4 2 2" xfId="589"/>
    <cellStyle name="Normal 11 4 2 2 2" xfId="2559"/>
    <cellStyle name="Normal 11 4 2 3" xfId="2558"/>
    <cellStyle name="Normal 11 4 3" xfId="590"/>
    <cellStyle name="Normal 11 4 3 2" xfId="591"/>
    <cellStyle name="Normal 11 4 3 2 2" xfId="2561"/>
    <cellStyle name="Normal 11 4 3 3" xfId="2560"/>
    <cellStyle name="Normal 11 4 4" xfId="592"/>
    <cellStyle name="Normal 11 4 4 2" xfId="2562"/>
    <cellStyle name="Normal 11 4 5" xfId="2557"/>
    <cellStyle name="Normal 11 5" xfId="593"/>
    <cellStyle name="Normal 11 5 2" xfId="594"/>
    <cellStyle name="Normal 11 5 2 2" xfId="2564"/>
    <cellStyle name="Normal 11 5 3" xfId="2563"/>
    <cellStyle name="Normal 11 6" xfId="595"/>
    <cellStyle name="Normal 11 6 2" xfId="596"/>
    <cellStyle name="Normal 11 6 2 2" xfId="2566"/>
    <cellStyle name="Normal 11 6 3" xfId="2565"/>
    <cellStyle name="Normal 11 7" xfId="597"/>
    <cellStyle name="Normal 11 7 2" xfId="2567"/>
    <cellStyle name="Normal 11 8" xfId="2283"/>
    <cellStyle name="Normal 12" xfId="145"/>
    <cellStyle name="Normal 12 2" xfId="146"/>
    <cellStyle name="Normal 12 2 2" xfId="335"/>
    <cellStyle name="Normal 12 2 2 2" xfId="598"/>
    <cellStyle name="Normal 12 2 2 2 2" xfId="599"/>
    <cellStyle name="Normal 12 2 2 2 2 2" xfId="600"/>
    <cellStyle name="Normal 12 2 2 2 2 2 2" xfId="2570"/>
    <cellStyle name="Normal 12 2 2 2 2 3" xfId="2569"/>
    <cellStyle name="Normal 12 2 2 2 3" xfId="601"/>
    <cellStyle name="Normal 12 2 2 2 3 2" xfId="602"/>
    <cellStyle name="Normal 12 2 2 2 3 2 2" xfId="2572"/>
    <cellStyle name="Normal 12 2 2 2 3 3" xfId="2571"/>
    <cellStyle name="Normal 12 2 2 2 4" xfId="603"/>
    <cellStyle name="Normal 12 2 2 2 4 2" xfId="2573"/>
    <cellStyle name="Normal 12 2 2 2 5" xfId="2568"/>
    <cellStyle name="Normal 12 2 2 3" xfId="604"/>
    <cellStyle name="Normal 12 2 2 3 2" xfId="605"/>
    <cellStyle name="Normal 12 2 2 3 2 2" xfId="2575"/>
    <cellStyle name="Normal 12 2 2 3 3" xfId="2574"/>
    <cellStyle name="Normal 12 2 2 4" xfId="606"/>
    <cellStyle name="Normal 12 2 2 4 2" xfId="607"/>
    <cellStyle name="Normal 12 2 2 4 2 2" xfId="2577"/>
    <cellStyle name="Normal 12 2 2 4 3" xfId="2576"/>
    <cellStyle name="Normal 12 2 2 5" xfId="608"/>
    <cellStyle name="Normal 12 2 2 5 2" xfId="2578"/>
    <cellStyle name="Normal 12 2 2 6" xfId="2354"/>
    <cellStyle name="Normal 12 2 3" xfId="609"/>
    <cellStyle name="Normal 12 2 3 2" xfId="610"/>
    <cellStyle name="Normal 12 2 3 2 2" xfId="611"/>
    <cellStyle name="Normal 12 2 3 2 2 2" xfId="2581"/>
    <cellStyle name="Normal 12 2 3 2 3" xfId="2580"/>
    <cellStyle name="Normal 12 2 3 3" xfId="612"/>
    <cellStyle name="Normal 12 2 3 3 2" xfId="613"/>
    <cellStyle name="Normal 12 2 3 3 2 2" xfId="2583"/>
    <cellStyle name="Normal 12 2 3 3 3" xfId="2582"/>
    <cellStyle name="Normal 12 2 3 4" xfId="614"/>
    <cellStyle name="Normal 12 2 3 4 2" xfId="2584"/>
    <cellStyle name="Normal 12 2 3 5" xfId="2579"/>
    <cellStyle name="Normal 12 2 4" xfId="615"/>
    <cellStyle name="Normal 12 2 4 2" xfId="616"/>
    <cellStyle name="Normal 12 2 4 2 2" xfId="2586"/>
    <cellStyle name="Normal 12 2 4 3" xfId="2585"/>
    <cellStyle name="Normal 12 2 5" xfId="617"/>
    <cellStyle name="Normal 12 2 5 2" xfId="618"/>
    <cellStyle name="Normal 12 2 5 2 2" xfId="2588"/>
    <cellStyle name="Normal 12 2 5 3" xfId="2587"/>
    <cellStyle name="Normal 12 2 6" xfId="619"/>
    <cellStyle name="Normal 12 2 6 2" xfId="2589"/>
    <cellStyle name="Normal 12 2 7" xfId="2286"/>
    <cellStyle name="Normal 12 3" xfId="336"/>
    <cellStyle name="Normal 12 3 2" xfId="620"/>
    <cellStyle name="Normal 12 3 2 2" xfId="621"/>
    <cellStyle name="Normal 12 3 2 2 2" xfId="622"/>
    <cellStyle name="Normal 12 3 2 2 2 2" xfId="2592"/>
    <cellStyle name="Normal 12 3 2 2 3" xfId="2591"/>
    <cellStyle name="Normal 12 3 2 3" xfId="623"/>
    <cellStyle name="Normal 12 3 2 3 2" xfId="624"/>
    <cellStyle name="Normal 12 3 2 3 2 2" xfId="2594"/>
    <cellStyle name="Normal 12 3 2 3 3" xfId="2593"/>
    <cellStyle name="Normal 12 3 2 4" xfId="625"/>
    <cellStyle name="Normal 12 3 2 4 2" xfId="2595"/>
    <cellStyle name="Normal 12 3 2 5" xfId="2590"/>
    <cellStyle name="Normal 12 3 3" xfId="626"/>
    <cellStyle name="Normal 12 3 3 2" xfId="627"/>
    <cellStyle name="Normal 12 3 3 2 2" xfId="2597"/>
    <cellStyle name="Normal 12 3 3 3" xfId="2596"/>
    <cellStyle name="Normal 12 3 4" xfId="628"/>
    <cellStyle name="Normal 12 3 4 2" xfId="629"/>
    <cellStyle name="Normal 12 3 4 2 2" xfId="2599"/>
    <cellStyle name="Normal 12 3 4 3" xfId="2598"/>
    <cellStyle name="Normal 12 3 5" xfId="630"/>
    <cellStyle name="Normal 12 3 5 2" xfId="2600"/>
    <cellStyle name="Normal 12 3 6" xfId="2355"/>
    <cellStyle name="Normal 12 4" xfId="631"/>
    <cellStyle name="Normal 12 4 2" xfId="632"/>
    <cellStyle name="Normal 12 4 2 2" xfId="633"/>
    <cellStyle name="Normal 12 4 2 2 2" xfId="2603"/>
    <cellStyle name="Normal 12 4 2 3" xfId="2602"/>
    <cellStyle name="Normal 12 4 3" xfId="634"/>
    <cellStyle name="Normal 12 4 3 2" xfId="635"/>
    <cellStyle name="Normal 12 4 3 2 2" xfId="2605"/>
    <cellStyle name="Normal 12 4 3 3" xfId="2604"/>
    <cellStyle name="Normal 12 4 4" xfId="636"/>
    <cellStyle name="Normal 12 4 4 2" xfId="2606"/>
    <cellStyle name="Normal 12 4 5" xfId="2601"/>
    <cellStyle name="Normal 12 5" xfId="637"/>
    <cellStyle name="Normal 12 5 2" xfId="638"/>
    <cellStyle name="Normal 12 5 2 2" xfId="2608"/>
    <cellStyle name="Normal 12 5 3" xfId="2607"/>
    <cellStyle name="Normal 12 6" xfId="639"/>
    <cellStyle name="Normal 12 6 2" xfId="640"/>
    <cellStyle name="Normal 12 6 2 2" xfId="2610"/>
    <cellStyle name="Normal 12 6 3" xfId="2609"/>
    <cellStyle name="Normal 12 7" xfId="641"/>
    <cellStyle name="Normal 12 7 2" xfId="2611"/>
    <cellStyle name="Normal 12 8" xfId="2285"/>
    <cellStyle name="Normal 13" xfId="147"/>
    <cellStyle name="Normal 13 2" xfId="148"/>
    <cellStyle name="Normal 13 2 2" xfId="337"/>
    <cellStyle name="Normal 13 2 2 2" xfId="642"/>
    <cellStyle name="Normal 13 2 2 2 2" xfId="643"/>
    <cellStyle name="Normal 13 2 2 2 2 2" xfId="644"/>
    <cellStyle name="Normal 13 2 2 2 2 2 2" xfId="2614"/>
    <cellStyle name="Normal 13 2 2 2 2 3" xfId="2613"/>
    <cellStyle name="Normal 13 2 2 2 3" xfId="645"/>
    <cellStyle name="Normal 13 2 2 2 3 2" xfId="646"/>
    <cellStyle name="Normal 13 2 2 2 3 2 2" xfId="2616"/>
    <cellStyle name="Normal 13 2 2 2 3 3" xfId="2615"/>
    <cellStyle name="Normal 13 2 2 2 4" xfId="647"/>
    <cellStyle name="Normal 13 2 2 2 4 2" xfId="2617"/>
    <cellStyle name="Normal 13 2 2 2 5" xfId="2612"/>
    <cellStyle name="Normal 13 2 2 3" xfId="648"/>
    <cellStyle name="Normal 13 2 2 3 2" xfId="649"/>
    <cellStyle name="Normal 13 2 2 3 2 2" xfId="2619"/>
    <cellStyle name="Normal 13 2 2 3 3" xfId="2618"/>
    <cellStyle name="Normal 13 2 2 4" xfId="650"/>
    <cellStyle name="Normal 13 2 2 4 2" xfId="651"/>
    <cellStyle name="Normal 13 2 2 4 2 2" xfId="2621"/>
    <cellStyle name="Normal 13 2 2 4 3" xfId="2620"/>
    <cellStyle name="Normal 13 2 2 5" xfId="652"/>
    <cellStyle name="Normal 13 2 2 5 2" xfId="2622"/>
    <cellStyle name="Normal 13 2 2 6" xfId="2356"/>
    <cellStyle name="Normal 13 2 3" xfId="653"/>
    <cellStyle name="Normal 13 2 3 2" xfId="654"/>
    <cellStyle name="Normal 13 2 3 2 2" xfId="655"/>
    <cellStyle name="Normal 13 2 3 2 2 2" xfId="2625"/>
    <cellStyle name="Normal 13 2 3 2 3" xfId="2624"/>
    <cellStyle name="Normal 13 2 3 3" xfId="656"/>
    <cellStyle name="Normal 13 2 3 3 2" xfId="657"/>
    <cellStyle name="Normal 13 2 3 3 2 2" xfId="2627"/>
    <cellStyle name="Normal 13 2 3 3 3" xfId="2626"/>
    <cellStyle name="Normal 13 2 3 4" xfId="658"/>
    <cellStyle name="Normal 13 2 3 4 2" xfId="2628"/>
    <cellStyle name="Normal 13 2 3 5" xfId="2623"/>
    <cellStyle name="Normal 13 2 4" xfId="659"/>
    <cellStyle name="Normal 13 2 4 2" xfId="660"/>
    <cellStyle name="Normal 13 2 4 2 2" xfId="2630"/>
    <cellStyle name="Normal 13 2 4 3" xfId="2629"/>
    <cellStyle name="Normal 13 2 5" xfId="661"/>
    <cellStyle name="Normal 13 2 5 2" xfId="662"/>
    <cellStyle name="Normal 13 2 5 2 2" xfId="2632"/>
    <cellStyle name="Normal 13 2 5 3" xfId="2631"/>
    <cellStyle name="Normal 13 2 6" xfId="663"/>
    <cellStyle name="Normal 13 2 6 2" xfId="2633"/>
    <cellStyle name="Normal 13 2 7" xfId="2288"/>
    <cellStyle name="Normal 13 3" xfId="338"/>
    <cellStyle name="Normal 13 3 2" xfId="664"/>
    <cellStyle name="Normal 13 3 2 2" xfId="665"/>
    <cellStyle name="Normal 13 3 2 2 2" xfId="666"/>
    <cellStyle name="Normal 13 3 2 2 2 2" xfId="2636"/>
    <cellStyle name="Normal 13 3 2 2 3" xfId="2635"/>
    <cellStyle name="Normal 13 3 2 3" xfId="667"/>
    <cellStyle name="Normal 13 3 2 3 2" xfId="668"/>
    <cellStyle name="Normal 13 3 2 3 2 2" xfId="2638"/>
    <cellStyle name="Normal 13 3 2 3 3" xfId="2637"/>
    <cellStyle name="Normal 13 3 2 4" xfId="669"/>
    <cellStyle name="Normal 13 3 2 4 2" xfId="2639"/>
    <cellStyle name="Normal 13 3 2 5" xfId="2634"/>
    <cellStyle name="Normal 13 3 3" xfId="670"/>
    <cellStyle name="Normal 13 3 3 2" xfId="671"/>
    <cellStyle name="Normal 13 3 3 2 2" xfId="2641"/>
    <cellStyle name="Normal 13 3 3 3" xfId="2640"/>
    <cellStyle name="Normal 13 3 4" xfId="672"/>
    <cellStyle name="Normal 13 3 4 2" xfId="673"/>
    <cellStyle name="Normal 13 3 4 2 2" xfId="2643"/>
    <cellStyle name="Normal 13 3 4 3" xfId="2642"/>
    <cellStyle name="Normal 13 3 5" xfId="674"/>
    <cellStyle name="Normal 13 3 5 2" xfId="2644"/>
    <cellStyle name="Normal 13 3 6" xfId="2357"/>
    <cellStyle name="Normal 13 4" xfId="675"/>
    <cellStyle name="Normal 13 4 2" xfId="676"/>
    <cellStyle name="Normal 13 4 2 2" xfId="677"/>
    <cellStyle name="Normal 13 4 2 2 2" xfId="2647"/>
    <cellStyle name="Normal 13 4 2 3" xfId="2646"/>
    <cellStyle name="Normal 13 4 3" xfId="678"/>
    <cellStyle name="Normal 13 4 3 2" xfId="679"/>
    <cellStyle name="Normal 13 4 3 2 2" xfId="2649"/>
    <cellStyle name="Normal 13 4 3 3" xfId="2648"/>
    <cellStyle name="Normal 13 4 4" xfId="680"/>
    <cellStyle name="Normal 13 4 4 2" xfId="2650"/>
    <cellStyle name="Normal 13 4 5" xfId="2645"/>
    <cellStyle name="Normal 13 5" xfId="681"/>
    <cellStyle name="Normal 13 5 2" xfId="682"/>
    <cellStyle name="Normal 13 5 2 2" xfId="2652"/>
    <cellStyle name="Normal 13 5 3" xfId="2651"/>
    <cellStyle name="Normal 13 6" xfId="683"/>
    <cellStyle name="Normal 13 6 2" xfId="684"/>
    <cellStyle name="Normal 13 6 2 2" xfId="2654"/>
    <cellStyle name="Normal 13 6 3" xfId="2653"/>
    <cellStyle name="Normal 13 7" xfId="685"/>
    <cellStyle name="Normal 13 7 2" xfId="2655"/>
    <cellStyle name="Normal 13 8" xfId="2287"/>
    <cellStyle name="Normal 14" xfId="149"/>
    <cellStyle name="Normal 14 2" xfId="150"/>
    <cellStyle name="Normal 14 2 2" xfId="339"/>
    <cellStyle name="Normal 14 2 2 2" xfId="686"/>
    <cellStyle name="Normal 14 2 2 2 2" xfId="687"/>
    <cellStyle name="Normal 14 2 2 2 2 2" xfId="688"/>
    <cellStyle name="Normal 14 2 2 2 2 2 2" xfId="2658"/>
    <cellStyle name="Normal 14 2 2 2 2 3" xfId="2657"/>
    <cellStyle name="Normal 14 2 2 2 3" xfId="689"/>
    <cellStyle name="Normal 14 2 2 2 3 2" xfId="690"/>
    <cellStyle name="Normal 14 2 2 2 3 2 2" xfId="2660"/>
    <cellStyle name="Normal 14 2 2 2 3 3" xfId="2659"/>
    <cellStyle name="Normal 14 2 2 2 4" xfId="691"/>
    <cellStyle name="Normal 14 2 2 2 4 2" xfId="2661"/>
    <cellStyle name="Normal 14 2 2 2 5" xfId="2656"/>
    <cellStyle name="Normal 14 2 2 3" xfId="692"/>
    <cellStyle name="Normal 14 2 2 3 2" xfId="693"/>
    <cellStyle name="Normal 14 2 2 3 2 2" xfId="2663"/>
    <cellStyle name="Normal 14 2 2 3 3" xfId="2662"/>
    <cellStyle name="Normal 14 2 2 4" xfId="694"/>
    <cellStyle name="Normal 14 2 2 4 2" xfId="695"/>
    <cellStyle name="Normal 14 2 2 4 2 2" xfId="2665"/>
    <cellStyle name="Normal 14 2 2 4 3" xfId="2664"/>
    <cellStyle name="Normal 14 2 2 5" xfId="696"/>
    <cellStyle name="Normal 14 2 2 5 2" xfId="2666"/>
    <cellStyle name="Normal 14 2 2 6" xfId="2358"/>
    <cellStyle name="Normal 14 2 3" xfId="697"/>
    <cellStyle name="Normal 14 2 3 2" xfId="698"/>
    <cellStyle name="Normal 14 2 3 2 2" xfId="699"/>
    <cellStyle name="Normal 14 2 3 2 2 2" xfId="2669"/>
    <cellStyle name="Normal 14 2 3 2 3" xfId="2668"/>
    <cellStyle name="Normal 14 2 3 3" xfId="700"/>
    <cellStyle name="Normal 14 2 3 3 2" xfId="701"/>
    <cellStyle name="Normal 14 2 3 3 2 2" xfId="2671"/>
    <cellStyle name="Normal 14 2 3 3 3" xfId="2670"/>
    <cellStyle name="Normal 14 2 3 4" xfId="702"/>
    <cellStyle name="Normal 14 2 3 4 2" xfId="2672"/>
    <cellStyle name="Normal 14 2 3 5" xfId="2667"/>
    <cellStyle name="Normal 14 2 4" xfId="703"/>
    <cellStyle name="Normal 14 2 4 2" xfId="704"/>
    <cellStyle name="Normal 14 2 4 2 2" xfId="2674"/>
    <cellStyle name="Normal 14 2 4 3" xfId="2673"/>
    <cellStyle name="Normal 14 2 5" xfId="705"/>
    <cellStyle name="Normal 14 2 5 2" xfId="706"/>
    <cellStyle name="Normal 14 2 5 2 2" xfId="2676"/>
    <cellStyle name="Normal 14 2 5 3" xfId="2675"/>
    <cellStyle name="Normal 14 2 6" xfId="707"/>
    <cellStyle name="Normal 14 2 6 2" xfId="2677"/>
    <cellStyle name="Normal 14 2 7" xfId="2290"/>
    <cellStyle name="Normal 14 3" xfId="151"/>
    <cellStyle name="Normal 14 4" xfId="340"/>
    <cellStyle name="Normal 14 4 2" xfId="708"/>
    <cellStyle name="Normal 14 4 2 2" xfId="709"/>
    <cellStyle name="Normal 14 4 2 2 2" xfId="710"/>
    <cellStyle name="Normal 14 4 2 2 2 2" xfId="2680"/>
    <cellStyle name="Normal 14 4 2 2 3" xfId="2679"/>
    <cellStyle name="Normal 14 4 2 3" xfId="711"/>
    <cellStyle name="Normal 14 4 2 3 2" xfId="712"/>
    <cellStyle name="Normal 14 4 2 3 2 2" xfId="2682"/>
    <cellStyle name="Normal 14 4 2 3 3" xfId="2681"/>
    <cellStyle name="Normal 14 4 2 4" xfId="713"/>
    <cellStyle name="Normal 14 4 2 4 2" xfId="2683"/>
    <cellStyle name="Normal 14 4 2 5" xfId="2678"/>
    <cellStyle name="Normal 14 4 3" xfId="714"/>
    <cellStyle name="Normal 14 4 3 2" xfId="715"/>
    <cellStyle name="Normal 14 4 3 2 2" xfId="2685"/>
    <cellStyle name="Normal 14 4 3 3" xfId="2684"/>
    <cellStyle name="Normal 14 4 4" xfId="716"/>
    <cellStyle name="Normal 14 4 4 2" xfId="717"/>
    <cellStyle name="Normal 14 4 4 2 2" xfId="2687"/>
    <cellStyle name="Normal 14 4 4 3" xfId="2686"/>
    <cellStyle name="Normal 14 4 5" xfId="718"/>
    <cellStyle name="Normal 14 4 5 2" xfId="2688"/>
    <cellStyle name="Normal 14 4 6" xfId="2359"/>
    <cellStyle name="Normal 14 5" xfId="719"/>
    <cellStyle name="Normal 14 5 2" xfId="720"/>
    <cellStyle name="Normal 14 5 2 2" xfId="721"/>
    <cellStyle name="Normal 14 5 2 2 2" xfId="2691"/>
    <cellStyle name="Normal 14 5 2 3" xfId="2690"/>
    <cellStyle name="Normal 14 5 3" xfId="722"/>
    <cellStyle name="Normal 14 5 3 2" xfId="723"/>
    <cellStyle name="Normal 14 5 3 2 2" xfId="2693"/>
    <cellStyle name="Normal 14 5 3 3" xfId="2692"/>
    <cellStyle name="Normal 14 5 4" xfId="724"/>
    <cellStyle name="Normal 14 5 4 2" xfId="2694"/>
    <cellStyle name="Normal 14 5 5" xfId="2689"/>
    <cellStyle name="Normal 14 6" xfId="725"/>
    <cellStyle name="Normal 14 6 2" xfId="726"/>
    <cellStyle name="Normal 14 6 2 2" xfId="2696"/>
    <cellStyle name="Normal 14 6 3" xfId="2695"/>
    <cellStyle name="Normal 14 7" xfId="727"/>
    <cellStyle name="Normal 14 7 2" xfId="728"/>
    <cellStyle name="Normal 14 7 2 2" xfId="2698"/>
    <cellStyle name="Normal 14 7 3" xfId="2697"/>
    <cellStyle name="Normal 14 8" xfId="729"/>
    <cellStyle name="Normal 14 8 2" xfId="2699"/>
    <cellStyle name="Normal 14 9" xfId="2289"/>
    <cellStyle name="Normal 15" xfId="152"/>
    <cellStyle name="Normal 15 2" xfId="153"/>
    <cellStyle name="Normal 16" xfId="154"/>
    <cellStyle name="Normal 16 2" xfId="155"/>
    <cellStyle name="Normal 17" xfId="156"/>
    <cellStyle name="Normal 17 2" xfId="157"/>
    <cellStyle name="Normal 18" xfId="158"/>
    <cellStyle name="Normal 18 2" xfId="159"/>
    <cellStyle name="Normal 19" xfId="160"/>
    <cellStyle name="Normal 19 2" xfId="161"/>
    <cellStyle name="Normal 19 2 2" xfId="341"/>
    <cellStyle name="Normal 19 2 2 2" xfId="730"/>
    <cellStyle name="Normal 19 2 2 2 2" xfId="731"/>
    <cellStyle name="Normal 19 2 2 2 2 2" xfId="732"/>
    <cellStyle name="Normal 19 2 2 2 2 2 2" xfId="2702"/>
    <cellStyle name="Normal 19 2 2 2 2 3" xfId="2701"/>
    <cellStyle name="Normal 19 2 2 2 3" xfId="733"/>
    <cellStyle name="Normal 19 2 2 2 3 2" xfId="734"/>
    <cellStyle name="Normal 19 2 2 2 3 2 2" xfId="2704"/>
    <cellStyle name="Normal 19 2 2 2 3 3" xfId="2703"/>
    <cellStyle name="Normal 19 2 2 2 4" xfId="735"/>
    <cellStyle name="Normal 19 2 2 2 4 2" xfId="2705"/>
    <cellStyle name="Normal 19 2 2 2 5" xfId="2700"/>
    <cellStyle name="Normal 19 2 2 3" xfId="736"/>
    <cellStyle name="Normal 19 2 2 3 2" xfId="737"/>
    <cellStyle name="Normal 19 2 2 3 2 2" xfId="2707"/>
    <cellStyle name="Normal 19 2 2 3 3" xfId="2706"/>
    <cellStyle name="Normal 19 2 2 4" xfId="738"/>
    <cellStyle name="Normal 19 2 2 4 2" xfId="739"/>
    <cellStyle name="Normal 19 2 2 4 2 2" xfId="2709"/>
    <cellStyle name="Normal 19 2 2 4 3" xfId="2708"/>
    <cellStyle name="Normal 19 2 2 5" xfId="740"/>
    <cellStyle name="Normal 19 2 2 5 2" xfId="2710"/>
    <cellStyle name="Normal 19 2 2 6" xfId="2360"/>
    <cellStyle name="Normal 19 2 3" xfId="741"/>
    <cellStyle name="Normal 19 2 3 2" xfId="742"/>
    <cellStyle name="Normal 19 2 3 2 2" xfId="743"/>
    <cellStyle name="Normal 19 2 3 2 2 2" xfId="2713"/>
    <cellStyle name="Normal 19 2 3 2 3" xfId="2712"/>
    <cellStyle name="Normal 19 2 3 3" xfId="744"/>
    <cellStyle name="Normal 19 2 3 3 2" xfId="745"/>
    <cellStyle name="Normal 19 2 3 3 2 2" xfId="2715"/>
    <cellStyle name="Normal 19 2 3 3 3" xfId="2714"/>
    <cellStyle name="Normal 19 2 3 4" xfId="746"/>
    <cellStyle name="Normal 19 2 3 4 2" xfId="2716"/>
    <cellStyle name="Normal 19 2 3 5" xfId="2711"/>
    <cellStyle name="Normal 19 2 4" xfId="747"/>
    <cellStyle name="Normal 19 2 4 2" xfId="748"/>
    <cellStyle name="Normal 19 2 4 2 2" xfId="2718"/>
    <cellStyle name="Normal 19 2 4 3" xfId="2717"/>
    <cellStyle name="Normal 19 2 5" xfId="749"/>
    <cellStyle name="Normal 19 2 5 2" xfId="750"/>
    <cellStyle name="Normal 19 2 5 2 2" xfId="2720"/>
    <cellStyle name="Normal 19 2 5 3" xfId="2719"/>
    <cellStyle name="Normal 19 2 6" xfId="751"/>
    <cellStyle name="Normal 19 2 6 2" xfId="2721"/>
    <cellStyle name="Normal 19 2 7" xfId="2292"/>
    <cellStyle name="Normal 19 3" xfId="162"/>
    <cellStyle name="Normal 19 4" xfId="342"/>
    <cellStyle name="Normal 19 4 2" xfId="752"/>
    <cellStyle name="Normal 19 4 2 2" xfId="753"/>
    <cellStyle name="Normal 19 4 2 2 2" xfId="754"/>
    <cellStyle name="Normal 19 4 2 2 2 2" xfId="2724"/>
    <cellStyle name="Normal 19 4 2 2 3" xfId="2723"/>
    <cellStyle name="Normal 19 4 2 3" xfId="755"/>
    <cellStyle name="Normal 19 4 2 3 2" xfId="756"/>
    <cellStyle name="Normal 19 4 2 3 2 2" xfId="2726"/>
    <cellStyle name="Normal 19 4 2 3 3" xfId="2725"/>
    <cellStyle name="Normal 19 4 2 4" xfId="757"/>
    <cellStyle name="Normal 19 4 2 4 2" xfId="2727"/>
    <cellStyle name="Normal 19 4 2 5" xfId="2722"/>
    <cellStyle name="Normal 19 4 3" xfId="758"/>
    <cellStyle name="Normal 19 4 3 2" xfId="759"/>
    <cellStyle name="Normal 19 4 3 2 2" xfId="2729"/>
    <cellStyle name="Normal 19 4 3 3" xfId="2728"/>
    <cellStyle name="Normal 19 4 4" xfId="760"/>
    <cellStyle name="Normal 19 4 4 2" xfId="761"/>
    <cellStyle name="Normal 19 4 4 2 2" xfId="2731"/>
    <cellStyle name="Normal 19 4 4 3" xfId="2730"/>
    <cellStyle name="Normal 19 4 5" xfId="762"/>
    <cellStyle name="Normal 19 4 5 2" xfId="2732"/>
    <cellStyle name="Normal 19 4 6" xfId="2361"/>
    <cellStyle name="Normal 19 5" xfId="763"/>
    <cellStyle name="Normal 19 5 2" xfId="764"/>
    <cellStyle name="Normal 19 5 2 2" xfId="765"/>
    <cellStyle name="Normal 19 5 2 2 2" xfId="2735"/>
    <cellStyle name="Normal 19 5 2 3" xfId="2734"/>
    <cellStyle name="Normal 19 5 3" xfId="766"/>
    <cellStyle name="Normal 19 5 3 2" xfId="767"/>
    <cellStyle name="Normal 19 5 3 2 2" xfId="2737"/>
    <cellStyle name="Normal 19 5 3 3" xfId="2736"/>
    <cellStyle name="Normal 19 5 4" xfId="768"/>
    <cellStyle name="Normal 19 5 4 2" xfId="2738"/>
    <cellStyle name="Normal 19 5 5" xfId="2733"/>
    <cellStyle name="Normal 19 6" xfId="769"/>
    <cellStyle name="Normal 19 6 2" xfId="770"/>
    <cellStyle name="Normal 19 6 2 2" xfId="2740"/>
    <cellStyle name="Normal 19 6 3" xfId="2739"/>
    <cellStyle name="Normal 19 7" xfId="771"/>
    <cellStyle name="Normal 19 7 2" xfId="772"/>
    <cellStyle name="Normal 19 7 2 2" xfId="2742"/>
    <cellStyle name="Normal 19 7 3" xfId="2741"/>
    <cellStyle name="Normal 19 8" xfId="773"/>
    <cellStyle name="Normal 19 8 2" xfId="2743"/>
    <cellStyle name="Normal 19 9" xfId="2291"/>
    <cellStyle name="Normal 2" xfId="2"/>
    <cellStyle name="Normal 2 10" xfId="163"/>
    <cellStyle name="Normal 2 11" xfId="164"/>
    <cellStyle name="Normal 2 11 2" xfId="165"/>
    <cellStyle name="Normal 2 11 3" xfId="343"/>
    <cellStyle name="Normal 2 12" xfId="774"/>
    <cellStyle name="Normal 2 12 2" xfId="775"/>
    <cellStyle name="Normal 2 12 2 2" xfId="776"/>
    <cellStyle name="Normal 2 12 2 2 2" xfId="777"/>
    <cellStyle name="Normal 2 12 2 2 2 2" xfId="2747"/>
    <cellStyle name="Normal 2 12 2 2 3" xfId="2746"/>
    <cellStyle name="Normal 2 12 2 3" xfId="778"/>
    <cellStyle name="Normal 2 12 2 3 2" xfId="779"/>
    <cellStyle name="Normal 2 12 2 3 2 2" xfId="2749"/>
    <cellStyle name="Normal 2 12 2 3 3" xfId="2748"/>
    <cellStyle name="Normal 2 12 2 4" xfId="780"/>
    <cellStyle name="Normal 2 12 2 4 2" xfId="2750"/>
    <cellStyle name="Normal 2 12 2 5" xfId="2745"/>
    <cellStyle name="Normal 2 12 3" xfId="781"/>
    <cellStyle name="Normal 2 12 3 2" xfId="782"/>
    <cellStyle name="Normal 2 12 3 2 2" xfId="2752"/>
    <cellStyle name="Normal 2 12 3 3" xfId="2751"/>
    <cellStyle name="Normal 2 12 4" xfId="783"/>
    <cellStyle name="Normal 2 12 4 2" xfId="784"/>
    <cellStyle name="Normal 2 12 4 2 2" xfId="2754"/>
    <cellStyle name="Normal 2 12 4 3" xfId="2753"/>
    <cellStyle name="Normal 2 12 5" xfId="785"/>
    <cellStyle name="Normal 2 12 5 2" xfId="2755"/>
    <cellStyle name="Normal 2 12 6" xfId="2744"/>
    <cellStyle name="Normal 2 13" xfId="786"/>
    <cellStyle name="Normal 2 13 2" xfId="787"/>
    <cellStyle name="Normal 2 13 2 2" xfId="788"/>
    <cellStyle name="Normal 2 13 2 2 2" xfId="2758"/>
    <cellStyle name="Normal 2 13 2 3" xfId="2757"/>
    <cellStyle name="Normal 2 13 3" xfId="789"/>
    <cellStyle name="Normal 2 13 3 2" xfId="790"/>
    <cellStyle name="Normal 2 13 3 2 2" xfId="2760"/>
    <cellStyle name="Normal 2 13 3 3" xfId="2759"/>
    <cellStyle name="Normal 2 13 4" xfId="791"/>
    <cellStyle name="Normal 2 13 4 2" xfId="2761"/>
    <cellStyle name="Normal 2 13 5" xfId="2756"/>
    <cellStyle name="Normal 2 2" xfId="3"/>
    <cellStyle name="Normal 2 2 2" xfId="166"/>
    <cellStyle name="Normal 2 2 3" xfId="167"/>
    <cellStyle name="Normal 2 2 3 2" xfId="168"/>
    <cellStyle name="Normal 2 2 4" xfId="169"/>
    <cellStyle name="Normal 2 3" xfId="170"/>
    <cellStyle name="Normal 2 3 2" xfId="171"/>
    <cellStyle name="Normal 2 3 3" xfId="172"/>
    <cellStyle name="Normal 2 4" xfId="173"/>
    <cellStyle name="Normal 2 4 2" xfId="174"/>
    <cellStyle name="Normal 2 4 2 2" xfId="344"/>
    <cellStyle name="Normal 2 4 2 2 2" xfId="792"/>
    <cellStyle name="Normal 2 4 2 2 2 2" xfId="793"/>
    <cellStyle name="Normal 2 4 2 2 2 2 2" xfId="794"/>
    <cellStyle name="Normal 2 4 2 2 2 2 2 2" xfId="2764"/>
    <cellStyle name="Normal 2 4 2 2 2 2 3" xfId="2763"/>
    <cellStyle name="Normal 2 4 2 2 2 3" xfId="795"/>
    <cellStyle name="Normal 2 4 2 2 2 3 2" xfId="796"/>
    <cellStyle name="Normal 2 4 2 2 2 3 2 2" xfId="2766"/>
    <cellStyle name="Normal 2 4 2 2 2 3 3" xfId="2765"/>
    <cellStyle name="Normal 2 4 2 2 2 4" xfId="797"/>
    <cellStyle name="Normal 2 4 2 2 2 4 2" xfId="2767"/>
    <cellStyle name="Normal 2 4 2 2 2 5" xfId="2762"/>
    <cellStyle name="Normal 2 4 2 2 3" xfId="798"/>
    <cellStyle name="Normal 2 4 2 2 3 2" xfId="799"/>
    <cellStyle name="Normal 2 4 2 2 3 2 2" xfId="2769"/>
    <cellStyle name="Normal 2 4 2 2 3 3" xfId="2768"/>
    <cellStyle name="Normal 2 4 2 2 4" xfId="800"/>
    <cellStyle name="Normal 2 4 2 2 4 2" xfId="801"/>
    <cellStyle name="Normal 2 4 2 2 4 2 2" xfId="2771"/>
    <cellStyle name="Normal 2 4 2 2 4 3" xfId="2770"/>
    <cellStyle name="Normal 2 4 2 2 5" xfId="802"/>
    <cellStyle name="Normal 2 4 2 2 5 2" xfId="2772"/>
    <cellStyle name="Normal 2 4 2 2 6" xfId="2362"/>
    <cellStyle name="Normal 2 4 2 3" xfId="803"/>
    <cellStyle name="Normal 2 4 2 3 2" xfId="804"/>
    <cellStyle name="Normal 2 4 2 3 2 2" xfId="805"/>
    <cellStyle name="Normal 2 4 2 3 2 2 2" xfId="2775"/>
    <cellStyle name="Normal 2 4 2 3 2 3" xfId="2774"/>
    <cellStyle name="Normal 2 4 2 3 3" xfId="806"/>
    <cellStyle name="Normal 2 4 2 3 3 2" xfId="807"/>
    <cellStyle name="Normal 2 4 2 3 3 2 2" xfId="2777"/>
    <cellStyle name="Normal 2 4 2 3 3 3" xfId="2776"/>
    <cellStyle name="Normal 2 4 2 3 4" xfId="808"/>
    <cellStyle name="Normal 2 4 2 3 4 2" xfId="2778"/>
    <cellStyle name="Normal 2 4 2 3 5" xfId="2773"/>
    <cellStyle name="Normal 2 4 2 4" xfId="809"/>
    <cellStyle name="Normal 2 4 2 4 2" xfId="810"/>
    <cellStyle name="Normal 2 4 2 4 2 2" xfId="2780"/>
    <cellStyle name="Normal 2 4 2 4 3" xfId="2779"/>
    <cellStyle name="Normal 2 4 2 5" xfId="811"/>
    <cellStyle name="Normal 2 4 2 5 2" xfId="812"/>
    <cellStyle name="Normal 2 4 2 5 2 2" xfId="2782"/>
    <cellStyle name="Normal 2 4 2 5 3" xfId="2781"/>
    <cellStyle name="Normal 2 4 2 6" xfId="813"/>
    <cellStyle name="Normal 2 4 2 6 2" xfId="2783"/>
    <cellStyle name="Normal 2 4 2 7" xfId="2294"/>
    <cellStyle name="Normal 2 4 3" xfId="345"/>
    <cellStyle name="Normal 2 4 3 2" xfId="814"/>
    <cellStyle name="Normal 2 4 3 2 2" xfId="815"/>
    <cellStyle name="Normal 2 4 3 2 2 2" xfId="816"/>
    <cellStyle name="Normal 2 4 3 2 2 2 2" xfId="2786"/>
    <cellStyle name="Normal 2 4 3 2 2 3" xfId="2785"/>
    <cellStyle name="Normal 2 4 3 2 3" xfId="817"/>
    <cellStyle name="Normal 2 4 3 2 3 2" xfId="818"/>
    <cellStyle name="Normal 2 4 3 2 3 2 2" xfId="2788"/>
    <cellStyle name="Normal 2 4 3 2 3 3" xfId="2787"/>
    <cellStyle name="Normal 2 4 3 2 4" xfId="819"/>
    <cellStyle name="Normal 2 4 3 2 4 2" xfId="2789"/>
    <cellStyle name="Normal 2 4 3 2 5" xfId="2784"/>
    <cellStyle name="Normal 2 4 3 3" xfId="820"/>
    <cellStyle name="Normal 2 4 3 3 2" xfId="821"/>
    <cellStyle name="Normal 2 4 3 3 2 2" xfId="2791"/>
    <cellStyle name="Normal 2 4 3 3 3" xfId="2790"/>
    <cellStyle name="Normal 2 4 3 4" xfId="822"/>
    <cellStyle name="Normal 2 4 3 4 2" xfId="823"/>
    <cellStyle name="Normal 2 4 3 4 2 2" xfId="2793"/>
    <cellStyle name="Normal 2 4 3 4 3" xfId="2792"/>
    <cellStyle name="Normal 2 4 3 5" xfId="824"/>
    <cellStyle name="Normal 2 4 3 5 2" xfId="2794"/>
    <cellStyle name="Normal 2 4 3 6" xfId="2363"/>
    <cellStyle name="Normal 2 4 4" xfId="825"/>
    <cellStyle name="Normal 2 4 4 2" xfId="826"/>
    <cellStyle name="Normal 2 4 4 2 2" xfId="827"/>
    <cellStyle name="Normal 2 4 4 2 2 2" xfId="2797"/>
    <cellStyle name="Normal 2 4 4 2 3" xfId="2796"/>
    <cellStyle name="Normal 2 4 4 3" xfId="828"/>
    <cellStyle name="Normal 2 4 4 3 2" xfId="829"/>
    <cellStyle name="Normal 2 4 4 3 2 2" xfId="2799"/>
    <cellStyle name="Normal 2 4 4 3 3" xfId="2798"/>
    <cellStyle name="Normal 2 4 4 4" xfId="830"/>
    <cellStyle name="Normal 2 4 4 4 2" xfId="2800"/>
    <cellStyle name="Normal 2 4 4 5" xfId="2795"/>
    <cellStyle name="Normal 2 4 5" xfId="831"/>
    <cellStyle name="Normal 2 4 5 2" xfId="832"/>
    <cellStyle name="Normal 2 4 5 2 2" xfId="2802"/>
    <cellStyle name="Normal 2 4 5 3" xfId="2801"/>
    <cellStyle name="Normal 2 4 6" xfId="833"/>
    <cellStyle name="Normal 2 4 6 2" xfId="834"/>
    <cellStyle name="Normal 2 4 6 2 2" xfId="2804"/>
    <cellStyle name="Normal 2 4 6 3" xfId="2803"/>
    <cellStyle name="Normal 2 4 7" xfId="835"/>
    <cellStyle name="Normal 2 4 7 2" xfId="2805"/>
    <cellStyle name="Normal 2 4 8" xfId="2293"/>
    <cellStyle name="Normal 2 5" xfId="175"/>
    <cellStyle name="Normal 2 5 2" xfId="176"/>
    <cellStyle name="Normal 2 6" xfId="177"/>
    <cellStyle name="Normal 2 7" xfId="178"/>
    <cellStyle name="Normal 2 7 2" xfId="179"/>
    <cellStyle name="Normal 2 8" xfId="180"/>
    <cellStyle name="Normal 2 8 2" xfId="181"/>
    <cellStyle name="Normal 2 8 2 2" xfId="346"/>
    <cellStyle name="Normal 2 8 2 2 2" xfId="836"/>
    <cellStyle name="Normal 2 8 2 2 2 2" xfId="837"/>
    <cellStyle name="Normal 2 8 2 2 2 2 2" xfId="838"/>
    <cellStyle name="Normal 2 8 2 2 2 2 2 2" xfId="2808"/>
    <cellStyle name="Normal 2 8 2 2 2 2 3" xfId="2807"/>
    <cellStyle name="Normal 2 8 2 2 2 3" xfId="839"/>
    <cellStyle name="Normal 2 8 2 2 2 3 2" xfId="840"/>
    <cellStyle name="Normal 2 8 2 2 2 3 2 2" xfId="2810"/>
    <cellStyle name="Normal 2 8 2 2 2 3 3" xfId="2809"/>
    <cellStyle name="Normal 2 8 2 2 2 4" xfId="841"/>
    <cellStyle name="Normal 2 8 2 2 2 4 2" xfId="2811"/>
    <cellStyle name="Normal 2 8 2 2 2 5" xfId="2806"/>
    <cellStyle name="Normal 2 8 2 2 3" xfId="842"/>
    <cellStyle name="Normal 2 8 2 2 3 2" xfId="843"/>
    <cellStyle name="Normal 2 8 2 2 3 2 2" xfId="2813"/>
    <cellStyle name="Normal 2 8 2 2 3 3" xfId="2812"/>
    <cellStyle name="Normal 2 8 2 2 4" xfId="844"/>
    <cellStyle name="Normal 2 8 2 2 4 2" xfId="845"/>
    <cellStyle name="Normal 2 8 2 2 4 2 2" xfId="2815"/>
    <cellStyle name="Normal 2 8 2 2 4 3" xfId="2814"/>
    <cellStyle name="Normal 2 8 2 2 5" xfId="846"/>
    <cellStyle name="Normal 2 8 2 2 5 2" xfId="2816"/>
    <cellStyle name="Normal 2 8 2 2 6" xfId="2364"/>
    <cellStyle name="Normal 2 8 2 3" xfId="847"/>
    <cellStyle name="Normal 2 8 2 3 2" xfId="848"/>
    <cellStyle name="Normal 2 8 2 3 2 2" xfId="849"/>
    <cellStyle name="Normal 2 8 2 3 2 2 2" xfId="2819"/>
    <cellStyle name="Normal 2 8 2 3 2 3" xfId="2818"/>
    <cellStyle name="Normal 2 8 2 3 3" xfId="850"/>
    <cellStyle name="Normal 2 8 2 3 3 2" xfId="851"/>
    <cellStyle name="Normal 2 8 2 3 3 2 2" xfId="2821"/>
    <cellStyle name="Normal 2 8 2 3 3 3" xfId="2820"/>
    <cellStyle name="Normal 2 8 2 3 4" xfId="852"/>
    <cellStyle name="Normal 2 8 2 3 4 2" xfId="2822"/>
    <cellStyle name="Normal 2 8 2 3 5" xfId="2817"/>
    <cellStyle name="Normal 2 8 2 4" xfId="853"/>
    <cellStyle name="Normal 2 8 2 4 2" xfId="854"/>
    <cellStyle name="Normal 2 8 2 4 2 2" xfId="2824"/>
    <cellStyle name="Normal 2 8 2 4 3" xfId="2823"/>
    <cellStyle name="Normal 2 8 2 5" xfId="855"/>
    <cellStyle name="Normal 2 8 2 5 2" xfId="856"/>
    <cellStyle name="Normal 2 8 2 5 2 2" xfId="2826"/>
    <cellStyle name="Normal 2 8 2 5 3" xfId="2825"/>
    <cellStyle name="Normal 2 8 2 6" xfId="857"/>
    <cellStyle name="Normal 2 8 2 6 2" xfId="2827"/>
    <cellStyle name="Normal 2 8 2 7" xfId="2296"/>
    <cellStyle name="Normal 2 8 3" xfId="347"/>
    <cellStyle name="Normal 2 8 3 2" xfId="858"/>
    <cellStyle name="Normal 2 8 3 2 2" xfId="859"/>
    <cellStyle name="Normal 2 8 3 2 2 2" xfId="860"/>
    <cellStyle name="Normal 2 8 3 2 2 2 2" xfId="2830"/>
    <cellStyle name="Normal 2 8 3 2 2 3" xfId="2829"/>
    <cellStyle name="Normal 2 8 3 2 3" xfId="861"/>
    <cellStyle name="Normal 2 8 3 2 3 2" xfId="862"/>
    <cellStyle name="Normal 2 8 3 2 3 2 2" xfId="2832"/>
    <cellStyle name="Normal 2 8 3 2 3 3" xfId="2831"/>
    <cellStyle name="Normal 2 8 3 2 4" xfId="863"/>
    <cellStyle name="Normal 2 8 3 2 4 2" xfId="2833"/>
    <cellStyle name="Normal 2 8 3 2 5" xfId="2828"/>
    <cellStyle name="Normal 2 8 3 3" xfId="864"/>
    <cellStyle name="Normal 2 8 3 3 2" xfId="865"/>
    <cellStyle name="Normal 2 8 3 3 2 2" xfId="2835"/>
    <cellStyle name="Normal 2 8 3 3 3" xfId="2834"/>
    <cellStyle name="Normal 2 8 3 4" xfId="866"/>
    <cellStyle name="Normal 2 8 3 4 2" xfId="867"/>
    <cellStyle name="Normal 2 8 3 4 2 2" xfId="2837"/>
    <cellStyle name="Normal 2 8 3 4 3" xfId="2836"/>
    <cellStyle name="Normal 2 8 3 5" xfId="868"/>
    <cellStyle name="Normal 2 8 3 5 2" xfId="2838"/>
    <cellStyle name="Normal 2 8 3 6" xfId="2365"/>
    <cellStyle name="Normal 2 8 4" xfId="869"/>
    <cellStyle name="Normal 2 8 4 2" xfId="870"/>
    <cellStyle name="Normal 2 8 4 2 2" xfId="871"/>
    <cellStyle name="Normal 2 8 4 2 2 2" xfId="2841"/>
    <cellStyle name="Normal 2 8 4 2 3" xfId="2840"/>
    <cellStyle name="Normal 2 8 4 3" xfId="872"/>
    <cellStyle name="Normal 2 8 4 3 2" xfId="873"/>
    <cellStyle name="Normal 2 8 4 3 2 2" xfId="2843"/>
    <cellStyle name="Normal 2 8 4 3 3" xfId="2842"/>
    <cellStyle name="Normal 2 8 4 4" xfId="874"/>
    <cellStyle name="Normal 2 8 4 4 2" xfId="2844"/>
    <cellStyle name="Normal 2 8 4 5" xfId="2839"/>
    <cellStyle name="Normal 2 8 5" xfId="875"/>
    <cellStyle name="Normal 2 8 5 2" xfId="876"/>
    <cellStyle name="Normal 2 8 5 2 2" xfId="2846"/>
    <cellStyle name="Normal 2 8 5 3" xfId="2845"/>
    <cellStyle name="Normal 2 8 6" xfId="877"/>
    <cellStyle name="Normal 2 8 6 2" xfId="878"/>
    <cellStyle name="Normal 2 8 6 2 2" xfId="2848"/>
    <cellStyle name="Normal 2 8 6 3" xfId="2847"/>
    <cellStyle name="Normal 2 8 7" xfId="879"/>
    <cellStyle name="Normal 2 8 7 2" xfId="2849"/>
    <cellStyle name="Normal 2 8 8" xfId="2295"/>
    <cellStyle name="Normal 2 9" xfId="182"/>
    <cellStyle name="Normal 2 9 2" xfId="183"/>
    <cellStyle name="Normal 20" xfId="184"/>
    <cellStyle name="Normal 20 2" xfId="185"/>
    <cellStyle name="Normal 20 2 2" xfId="348"/>
    <cellStyle name="Normal 20 2 2 2" xfId="880"/>
    <cellStyle name="Normal 20 2 2 2 2" xfId="881"/>
    <cellStyle name="Normal 20 2 2 2 2 2" xfId="882"/>
    <cellStyle name="Normal 20 2 2 2 2 2 2" xfId="2852"/>
    <cellStyle name="Normal 20 2 2 2 2 3" xfId="2851"/>
    <cellStyle name="Normal 20 2 2 2 3" xfId="883"/>
    <cellStyle name="Normal 20 2 2 2 3 2" xfId="884"/>
    <cellStyle name="Normal 20 2 2 2 3 2 2" xfId="2854"/>
    <cellStyle name="Normal 20 2 2 2 3 3" xfId="2853"/>
    <cellStyle name="Normal 20 2 2 2 4" xfId="885"/>
    <cellStyle name="Normal 20 2 2 2 4 2" xfId="2855"/>
    <cellStyle name="Normal 20 2 2 2 5" xfId="2850"/>
    <cellStyle name="Normal 20 2 2 3" xfId="886"/>
    <cellStyle name="Normal 20 2 2 3 2" xfId="887"/>
    <cellStyle name="Normal 20 2 2 3 2 2" xfId="2857"/>
    <cellStyle name="Normal 20 2 2 3 3" xfId="2856"/>
    <cellStyle name="Normal 20 2 2 4" xfId="888"/>
    <cellStyle name="Normal 20 2 2 4 2" xfId="889"/>
    <cellStyle name="Normal 20 2 2 4 2 2" xfId="2859"/>
    <cellStyle name="Normal 20 2 2 4 3" xfId="2858"/>
    <cellStyle name="Normal 20 2 2 5" xfId="890"/>
    <cellStyle name="Normal 20 2 2 5 2" xfId="2860"/>
    <cellStyle name="Normal 20 2 2 6" xfId="2366"/>
    <cellStyle name="Normal 20 2 3" xfId="891"/>
    <cellStyle name="Normal 20 2 3 2" xfId="892"/>
    <cellStyle name="Normal 20 2 3 2 2" xfId="893"/>
    <cellStyle name="Normal 20 2 3 2 2 2" xfId="2863"/>
    <cellStyle name="Normal 20 2 3 2 3" xfId="2862"/>
    <cellStyle name="Normal 20 2 3 3" xfId="894"/>
    <cellStyle name="Normal 20 2 3 3 2" xfId="895"/>
    <cellStyle name="Normal 20 2 3 3 2 2" xfId="2865"/>
    <cellStyle name="Normal 20 2 3 3 3" xfId="2864"/>
    <cellStyle name="Normal 20 2 3 4" xfId="896"/>
    <cellStyle name="Normal 20 2 3 4 2" xfId="2866"/>
    <cellStyle name="Normal 20 2 3 5" xfId="2861"/>
    <cellStyle name="Normal 20 2 4" xfId="897"/>
    <cellStyle name="Normal 20 2 4 2" xfId="898"/>
    <cellStyle name="Normal 20 2 4 2 2" xfId="2868"/>
    <cellStyle name="Normal 20 2 4 3" xfId="2867"/>
    <cellStyle name="Normal 20 2 5" xfId="899"/>
    <cellStyle name="Normal 20 2 5 2" xfId="900"/>
    <cellStyle name="Normal 20 2 5 2 2" xfId="2870"/>
    <cellStyle name="Normal 20 2 5 3" xfId="2869"/>
    <cellStyle name="Normal 20 2 6" xfId="901"/>
    <cellStyle name="Normal 20 2 6 2" xfId="2871"/>
    <cellStyle name="Normal 20 2 7" xfId="2298"/>
    <cellStyle name="Normal 20 3" xfId="186"/>
    <cellStyle name="Normal 20 4" xfId="349"/>
    <cellStyle name="Normal 20 4 2" xfId="902"/>
    <cellStyle name="Normal 20 4 2 2" xfId="903"/>
    <cellStyle name="Normal 20 4 2 2 2" xfId="904"/>
    <cellStyle name="Normal 20 4 2 2 2 2" xfId="2874"/>
    <cellStyle name="Normal 20 4 2 2 3" xfId="2873"/>
    <cellStyle name="Normal 20 4 2 3" xfId="905"/>
    <cellStyle name="Normal 20 4 2 3 2" xfId="906"/>
    <cellStyle name="Normal 20 4 2 3 2 2" xfId="2876"/>
    <cellStyle name="Normal 20 4 2 3 3" xfId="2875"/>
    <cellStyle name="Normal 20 4 2 4" xfId="907"/>
    <cellStyle name="Normal 20 4 2 4 2" xfId="2877"/>
    <cellStyle name="Normal 20 4 2 5" xfId="2872"/>
    <cellStyle name="Normal 20 4 3" xfId="908"/>
    <cellStyle name="Normal 20 4 3 2" xfId="909"/>
    <cellStyle name="Normal 20 4 3 2 2" xfId="2879"/>
    <cellStyle name="Normal 20 4 3 3" xfId="2878"/>
    <cellStyle name="Normal 20 4 4" xfId="910"/>
    <cellStyle name="Normal 20 4 4 2" xfId="911"/>
    <cellStyle name="Normal 20 4 4 2 2" xfId="2881"/>
    <cellStyle name="Normal 20 4 4 3" xfId="2880"/>
    <cellStyle name="Normal 20 4 5" xfId="912"/>
    <cellStyle name="Normal 20 4 5 2" xfId="2882"/>
    <cellStyle name="Normal 20 4 6" xfId="2367"/>
    <cellStyle name="Normal 20 5" xfId="913"/>
    <cellStyle name="Normal 20 5 2" xfId="914"/>
    <cellStyle name="Normal 20 5 2 2" xfId="915"/>
    <cellStyle name="Normal 20 5 2 2 2" xfId="2885"/>
    <cellStyle name="Normal 20 5 2 3" xfId="2884"/>
    <cellStyle name="Normal 20 5 3" xfId="916"/>
    <cellStyle name="Normal 20 5 3 2" xfId="917"/>
    <cellStyle name="Normal 20 5 3 2 2" xfId="2887"/>
    <cellStyle name="Normal 20 5 3 3" xfId="2886"/>
    <cellStyle name="Normal 20 5 4" xfId="918"/>
    <cellStyle name="Normal 20 5 4 2" xfId="2888"/>
    <cellStyle name="Normal 20 5 5" xfId="2883"/>
    <cellStyle name="Normal 20 6" xfId="919"/>
    <cellStyle name="Normal 20 6 2" xfId="920"/>
    <cellStyle name="Normal 20 6 2 2" xfId="2890"/>
    <cellStyle name="Normal 20 6 3" xfId="2889"/>
    <cellStyle name="Normal 20 7" xfId="921"/>
    <cellStyle name="Normal 20 7 2" xfId="922"/>
    <cellStyle name="Normal 20 7 2 2" xfId="2892"/>
    <cellStyle name="Normal 20 7 3" xfId="2891"/>
    <cellStyle name="Normal 20 8" xfId="923"/>
    <cellStyle name="Normal 20 8 2" xfId="2893"/>
    <cellStyle name="Normal 20 9" xfId="2297"/>
    <cellStyle name="Normal 21" xfId="187"/>
    <cellStyle name="Normal 21 2" xfId="188"/>
    <cellStyle name="Normal 21 2 2" xfId="350"/>
    <cellStyle name="Normal 21 2 2 2" xfId="924"/>
    <cellStyle name="Normal 21 2 2 2 2" xfId="925"/>
    <cellStyle name="Normal 21 2 2 2 2 2" xfId="926"/>
    <cellStyle name="Normal 21 2 2 2 2 2 2" xfId="2896"/>
    <cellStyle name="Normal 21 2 2 2 2 3" xfId="2895"/>
    <cellStyle name="Normal 21 2 2 2 3" xfId="927"/>
    <cellStyle name="Normal 21 2 2 2 3 2" xfId="928"/>
    <cellStyle name="Normal 21 2 2 2 3 2 2" xfId="2898"/>
    <cellStyle name="Normal 21 2 2 2 3 3" xfId="2897"/>
    <cellStyle name="Normal 21 2 2 2 4" xfId="929"/>
    <cellStyle name="Normal 21 2 2 2 4 2" xfId="2899"/>
    <cellStyle name="Normal 21 2 2 2 5" xfId="2894"/>
    <cellStyle name="Normal 21 2 2 3" xfId="930"/>
    <cellStyle name="Normal 21 2 2 3 2" xfId="931"/>
    <cellStyle name="Normal 21 2 2 3 2 2" xfId="2901"/>
    <cellStyle name="Normal 21 2 2 3 3" xfId="2900"/>
    <cellStyle name="Normal 21 2 2 4" xfId="932"/>
    <cellStyle name="Normal 21 2 2 4 2" xfId="933"/>
    <cellStyle name="Normal 21 2 2 4 2 2" xfId="2903"/>
    <cellStyle name="Normal 21 2 2 4 3" xfId="2902"/>
    <cellStyle name="Normal 21 2 2 5" xfId="934"/>
    <cellStyle name="Normal 21 2 2 5 2" xfId="2904"/>
    <cellStyle name="Normal 21 2 2 6" xfId="2368"/>
    <cellStyle name="Normal 21 2 3" xfId="935"/>
    <cellStyle name="Normal 21 2 3 2" xfId="936"/>
    <cellStyle name="Normal 21 2 3 2 2" xfId="937"/>
    <cellStyle name="Normal 21 2 3 2 2 2" xfId="2907"/>
    <cellStyle name="Normal 21 2 3 2 3" xfId="2906"/>
    <cellStyle name="Normal 21 2 3 3" xfId="938"/>
    <cellStyle name="Normal 21 2 3 3 2" xfId="939"/>
    <cellStyle name="Normal 21 2 3 3 2 2" xfId="2909"/>
    <cellStyle name="Normal 21 2 3 3 3" xfId="2908"/>
    <cellStyle name="Normal 21 2 3 4" xfId="940"/>
    <cellStyle name="Normal 21 2 3 4 2" xfId="2910"/>
    <cellStyle name="Normal 21 2 3 5" xfId="2905"/>
    <cellStyle name="Normal 21 2 4" xfId="941"/>
    <cellStyle name="Normal 21 2 4 2" xfId="942"/>
    <cellStyle name="Normal 21 2 4 2 2" xfId="2912"/>
    <cellStyle name="Normal 21 2 4 3" xfId="2911"/>
    <cellStyle name="Normal 21 2 5" xfId="943"/>
    <cellStyle name="Normal 21 2 5 2" xfId="944"/>
    <cellStyle name="Normal 21 2 5 2 2" xfId="2914"/>
    <cellStyle name="Normal 21 2 5 3" xfId="2913"/>
    <cellStyle name="Normal 21 2 6" xfId="945"/>
    <cellStyle name="Normal 21 2 6 2" xfId="2915"/>
    <cellStyle name="Normal 21 2 7" xfId="2300"/>
    <cellStyle name="Normal 21 3" xfId="351"/>
    <cellStyle name="Normal 21 3 2" xfId="946"/>
    <cellStyle name="Normal 21 3 2 2" xfId="947"/>
    <cellStyle name="Normal 21 3 2 2 2" xfId="948"/>
    <cellStyle name="Normal 21 3 2 2 2 2" xfId="2918"/>
    <cellStyle name="Normal 21 3 2 2 3" xfId="2917"/>
    <cellStyle name="Normal 21 3 2 3" xfId="949"/>
    <cellStyle name="Normal 21 3 2 3 2" xfId="950"/>
    <cellStyle name="Normal 21 3 2 3 2 2" xfId="2920"/>
    <cellStyle name="Normal 21 3 2 3 3" xfId="2919"/>
    <cellStyle name="Normal 21 3 2 4" xfId="951"/>
    <cellStyle name="Normal 21 3 2 4 2" xfId="2921"/>
    <cellStyle name="Normal 21 3 2 5" xfId="2916"/>
    <cellStyle name="Normal 21 3 3" xfId="952"/>
    <cellStyle name="Normal 21 3 3 2" xfId="953"/>
    <cellStyle name="Normal 21 3 3 2 2" xfId="2923"/>
    <cellStyle name="Normal 21 3 3 3" xfId="2922"/>
    <cellStyle name="Normal 21 3 4" xfId="954"/>
    <cellStyle name="Normal 21 3 4 2" xfId="955"/>
    <cellStyle name="Normal 21 3 4 2 2" xfId="2925"/>
    <cellStyle name="Normal 21 3 4 3" xfId="2924"/>
    <cellStyle name="Normal 21 3 5" xfId="956"/>
    <cellStyle name="Normal 21 3 5 2" xfId="2926"/>
    <cellStyle name="Normal 21 3 6" xfId="2369"/>
    <cellStyle name="Normal 21 4" xfId="957"/>
    <cellStyle name="Normal 21 4 2" xfId="958"/>
    <cellStyle name="Normal 21 4 2 2" xfId="959"/>
    <cellStyle name="Normal 21 4 2 2 2" xfId="2929"/>
    <cellStyle name="Normal 21 4 2 3" xfId="2928"/>
    <cellStyle name="Normal 21 4 3" xfId="960"/>
    <cellStyle name="Normal 21 4 3 2" xfId="961"/>
    <cellStyle name="Normal 21 4 3 2 2" xfId="2931"/>
    <cellStyle name="Normal 21 4 3 3" xfId="2930"/>
    <cellStyle name="Normal 21 4 4" xfId="962"/>
    <cellStyle name="Normal 21 4 4 2" xfId="2932"/>
    <cellStyle name="Normal 21 4 5" xfId="2927"/>
    <cellStyle name="Normal 21 5" xfId="963"/>
    <cellStyle name="Normal 21 5 2" xfId="964"/>
    <cellStyle name="Normal 21 5 2 2" xfId="2934"/>
    <cellStyle name="Normal 21 5 3" xfId="2933"/>
    <cellStyle name="Normal 21 6" xfId="965"/>
    <cellStyle name="Normal 21 6 2" xfId="966"/>
    <cellStyle name="Normal 21 6 2 2" xfId="2936"/>
    <cellStyle name="Normal 21 6 3" xfId="2935"/>
    <cellStyle name="Normal 21 7" xfId="967"/>
    <cellStyle name="Normal 21 7 2" xfId="2937"/>
    <cellStyle name="Normal 21 8" xfId="2299"/>
    <cellStyle name="Normal 22" xfId="189"/>
    <cellStyle name="Normal 22 2" xfId="190"/>
    <cellStyle name="Normal 22 2 2" xfId="352"/>
    <cellStyle name="Normal 22 2 2 2" xfId="968"/>
    <cellStyle name="Normal 22 2 2 2 2" xfId="969"/>
    <cellStyle name="Normal 22 2 2 2 2 2" xfId="970"/>
    <cellStyle name="Normal 22 2 2 2 2 2 2" xfId="2940"/>
    <cellStyle name="Normal 22 2 2 2 2 3" xfId="2939"/>
    <cellStyle name="Normal 22 2 2 2 3" xfId="971"/>
    <cellStyle name="Normal 22 2 2 2 3 2" xfId="972"/>
    <cellStyle name="Normal 22 2 2 2 3 2 2" xfId="2942"/>
    <cellStyle name="Normal 22 2 2 2 3 3" xfId="2941"/>
    <cellStyle name="Normal 22 2 2 2 4" xfId="973"/>
    <cellStyle name="Normal 22 2 2 2 4 2" xfId="2943"/>
    <cellStyle name="Normal 22 2 2 2 5" xfId="2938"/>
    <cellStyle name="Normal 22 2 2 3" xfId="974"/>
    <cellStyle name="Normal 22 2 2 3 2" xfId="975"/>
    <cellStyle name="Normal 22 2 2 3 2 2" xfId="2945"/>
    <cellStyle name="Normal 22 2 2 3 3" xfId="2944"/>
    <cellStyle name="Normal 22 2 2 4" xfId="976"/>
    <cellStyle name="Normal 22 2 2 4 2" xfId="977"/>
    <cellStyle name="Normal 22 2 2 4 2 2" xfId="2947"/>
    <cellStyle name="Normal 22 2 2 4 3" xfId="2946"/>
    <cellStyle name="Normal 22 2 2 5" xfId="978"/>
    <cellStyle name="Normal 22 2 2 5 2" xfId="2948"/>
    <cellStyle name="Normal 22 2 2 6" xfId="2370"/>
    <cellStyle name="Normal 22 2 3" xfId="979"/>
    <cellStyle name="Normal 22 2 3 2" xfId="980"/>
    <cellStyle name="Normal 22 2 3 2 2" xfId="981"/>
    <cellStyle name="Normal 22 2 3 2 2 2" xfId="2951"/>
    <cellStyle name="Normal 22 2 3 2 3" xfId="2950"/>
    <cellStyle name="Normal 22 2 3 3" xfId="982"/>
    <cellStyle name="Normal 22 2 3 3 2" xfId="983"/>
    <cellStyle name="Normal 22 2 3 3 2 2" xfId="2953"/>
    <cellStyle name="Normal 22 2 3 3 3" xfId="2952"/>
    <cellStyle name="Normal 22 2 3 4" xfId="984"/>
    <cellStyle name="Normal 22 2 3 4 2" xfId="2954"/>
    <cellStyle name="Normal 22 2 3 5" xfId="2949"/>
    <cellStyle name="Normal 22 2 4" xfId="985"/>
    <cellStyle name="Normal 22 2 4 2" xfId="986"/>
    <cellStyle name="Normal 22 2 4 2 2" xfId="2956"/>
    <cellStyle name="Normal 22 2 4 3" xfId="2955"/>
    <cellStyle name="Normal 22 2 5" xfId="987"/>
    <cellStyle name="Normal 22 2 5 2" xfId="988"/>
    <cellStyle name="Normal 22 2 5 2 2" xfId="2958"/>
    <cellStyle name="Normal 22 2 5 3" xfId="2957"/>
    <cellStyle name="Normal 22 2 6" xfId="989"/>
    <cellStyle name="Normal 22 2 6 2" xfId="2959"/>
    <cellStyle name="Normal 22 2 7" xfId="2302"/>
    <cellStyle name="Normal 22 3" xfId="191"/>
    <cellStyle name="Normal 22 4" xfId="353"/>
    <cellStyle name="Normal 22 4 2" xfId="990"/>
    <cellStyle name="Normal 22 4 2 2" xfId="991"/>
    <cellStyle name="Normal 22 4 2 2 2" xfId="992"/>
    <cellStyle name="Normal 22 4 2 2 2 2" xfId="2962"/>
    <cellStyle name="Normal 22 4 2 2 3" xfId="2961"/>
    <cellStyle name="Normal 22 4 2 3" xfId="993"/>
    <cellStyle name="Normal 22 4 2 3 2" xfId="994"/>
    <cellStyle name="Normal 22 4 2 3 2 2" xfId="2964"/>
    <cellStyle name="Normal 22 4 2 3 3" xfId="2963"/>
    <cellStyle name="Normal 22 4 2 4" xfId="995"/>
    <cellStyle name="Normal 22 4 2 4 2" xfId="2965"/>
    <cellStyle name="Normal 22 4 2 5" xfId="2960"/>
    <cellStyle name="Normal 22 4 3" xfId="996"/>
    <cellStyle name="Normal 22 4 3 2" xfId="997"/>
    <cellStyle name="Normal 22 4 3 2 2" xfId="2967"/>
    <cellStyle name="Normal 22 4 3 3" xfId="2966"/>
    <cellStyle name="Normal 22 4 4" xfId="998"/>
    <cellStyle name="Normal 22 4 4 2" xfId="999"/>
    <cellStyle name="Normal 22 4 4 2 2" xfId="2969"/>
    <cellStyle name="Normal 22 4 4 3" xfId="2968"/>
    <cellStyle name="Normal 22 4 5" xfId="1000"/>
    <cellStyle name="Normal 22 4 5 2" xfId="2970"/>
    <cellStyle name="Normal 22 4 6" xfId="2371"/>
    <cellStyle name="Normal 22 5" xfId="1001"/>
    <cellStyle name="Normal 22 5 2" xfId="1002"/>
    <cellStyle name="Normal 22 5 2 2" xfId="1003"/>
    <cellStyle name="Normal 22 5 2 2 2" xfId="2973"/>
    <cellStyle name="Normal 22 5 2 3" xfId="2972"/>
    <cellStyle name="Normal 22 5 3" xfId="1004"/>
    <cellStyle name="Normal 22 5 3 2" xfId="1005"/>
    <cellStyle name="Normal 22 5 3 2 2" xfId="2975"/>
    <cellStyle name="Normal 22 5 3 3" xfId="2974"/>
    <cellStyle name="Normal 22 5 4" xfId="1006"/>
    <cellStyle name="Normal 22 5 4 2" xfId="2976"/>
    <cellStyle name="Normal 22 5 5" xfId="2971"/>
    <cellStyle name="Normal 22 6" xfId="1007"/>
    <cellStyle name="Normal 22 6 2" xfId="1008"/>
    <cellStyle name="Normal 22 6 2 2" xfId="2978"/>
    <cellStyle name="Normal 22 6 3" xfId="2977"/>
    <cellStyle name="Normal 22 7" xfId="1009"/>
    <cellStyle name="Normal 22 7 2" xfId="1010"/>
    <cellStyle name="Normal 22 7 2 2" xfId="2980"/>
    <cellStyle name="Normal 22 7 3" xfId="2979"/>
    <cellStyle name="Normal 22 8" xfId="1011"/>
    <cellStyle name="Normal 22 8 2" xfId="2981"/>
    <cellStyle name="Normal 22 9" xfId="2301"/>
    <cellStyle name="Normal 23" xfId="192"/>
    <cellStyle name="Normal 23 2" xfId="193"/>
    <cellStyle name="Normal 23 2 2" xfId="354"/>
    <cellStyle name="Normal 23 2 2 2" xfId="1012"/>
    <cellStyle name="Normal 23 2 2 2 2" xfId="1013"/>
    <cellStyle name="Normal 23 2 2 2 2 2" xfId="1014"/>
    <cellStyle name="Normal 23 2 2 2 2 2 2" xfId="2984"/>
    <cellStyle name="Normal 23 2 2 2 2 3" xfId="2983"/>
    <cellStyle name="Normal 23 2 2 2 3" xfId="1015"/>
    <cellStyle name="Normal 23 2 2 2 3 2" xfId="1016"/>
    <cellStyle name="Normal 23 2 2 2 3 2 2" xfId="2986"/>
    <cellStyle name="Normal 23 2 2 2 3 3" xfId="2985"/>
    <cellStyle name="Normal 23 2 2 2 4" xfId="1017"/>
    <cellStyle name="Normal 23 2 2 2 4 2" xfId="2987"/>
    <cellStyle name="Normal 23 2 2 2 5" xfId="2982"/>
    <cellStyle name="Normal 23 2 2 3" xfId="1018"/>
    <cellStyle name="Normal 23 2 2 3 2" xfId="1019"/>
    <cellStyle name="Normal 23 2 2 3 2 2" xfId="2989"/>
    <cellStyle name="Normal 23 2 2 3 3" xfId="2988"/>
    <cellStyle name="Normal 23 2 2 4" xfId="1020"/>
    <cellStyle name="Normal 23 2 2 4 2" xfId="1021"/>
    <cellStyle name="Normal 23 2 2 4 2 2" xfId="2991"/>
    <cellStyle name="Normal 23 2 2 4 3" xfId="2990"/>
    <cellStyle name="Normal 23 2 2 5" xfId="1022"/>
    <cellStyle name="Normal 23 2 2 5 2" xfId="2992"/>
    <cellStyle name="Normal 23 2 2 6" xfId="2372"/>
    <cellStyle name="Normal 23 2 3" xfId="1023"/>
    <cellStyle name="Normal 23 2 3 2" xfId="1024"/>
    <cellStyle name="Normal 23 2 3 2 2" xfId="1025"/>
    <cellStyle name="Normal 23 2 3 2 2 2" xfId="2995"/>
    <cellStyle name="Normal 23 2 3 2 3" xfId="2994"/>
    <cellStyle name="Normal 23 2 3 3" xfId="1026"/>
    <cellStyle name="Normal 23 2 3 3 2" xfId="1027"/>
    <cellStyle name="Normal 23 2 3 3 2 2" xfId="2997"/>
    <cellStyle name="Normal 23 2 3 3 3" xfId="2996"/>
    <cellStyle name="Normal 23 2 3 4" xfId="1028"/>
    <cellStyle name="Normal 23 2 3 4 2" xfId="2998"/>
    <cellStyle name="Normal 23 2 3 5" xfId="2993"/>
    <cellStyle name="Normal 23 2 4" xfId="1029"/>
    <cellStyle name="Normal 23 2 4 2" xfId="1030"/>
    <cellStyle name="Normal 23 2 4 2 2" xfId="3000"/>
    <cellStyle name="Normal 23 2 4 3" xfId="2999"/>
    <cellStyle name="Normal 23 2 5" xfId="1031"/>
    <cellStyle name="Normal 23 2 5 2" xfId="1032"/>
    <cellStyle name="Normal 23 2 5 2 2" xfId="3002"/>
    <cellStyle name="Normal 23 2 5 3" xfId="3001"/>
    <cellStyle name="Normal 23 2 6" xfId="1033"/>
    <cellStyle name="Normal 23 2 6 2" xfId="3003"/>
    <cellStyle name="Normal 23 2 7" xfId="2304"/>
    <cellStyle name="Normal 23 3" xfId="194"/>
    <cellStyle name="Normal 23 4" xfId="355"/>
    <cellStyle name="Normal 23 4 2" xfId="1034"/>
    <cellStyle name="Normal 23 4 2 2" xfId="1035"/>
    <cellStyle name="Normal 23 4 2 2 2" xfId="1036"/>
    <cellStyle name="Normal 23 4 2 2 2 2" xfId="3006"/>
    <cellStyle name="Normal 23 4 2 2 3" xfId="3005"/>
    <cellStyle name="Normal 23 4 2 3" xfId="1037"/>
    <cellStyle name="Normal 23 4 2 3 2" xfId="1038"/>
    <cellStyle name="Normal 23 4 2 3 2 2" xfId="3008"/>
    <cellStyle name="Normal 23 4 2 3 3" xfId="3007"/>
    <cellStyle name="Normal 23 4 2 4" xfId="1039"/>
    <cellStyle name="Normal 23 4 2 4 2" xfId="3009"/>
    <cellStyle name="Normal 23 4 2 5" xfId="3004"/>
    <cellStyle name="Normal 23 4 3" xfId="1040"/>
    <cellStyle name="Normal 23 4 3 2" xfId="1041"/>
    <cellStyle name="Normal 23 4 3 2 2" xfId="3011"/>
    <cellStyle name="Normal 23 4 3 3" xfId="3010"/>
    <cellStyle name="Normal 23 4 4" xfId="1042"/>
    <cellStyle name="Normal 23 4 4 2" xfId="1043"/>
    <cellStyle name="Normal 23 4 4 2 2" xfId="3013"/>
    <cellStyle name="Normal 23 4 4 3" xfId="3012"/>
    <cellStyle name="Normal 23 4 5" xfId="1044"/>
    <cellStyle name="Normal 23 4 5 2" xfId="3014"/>
    <cellStyle name="Normal 23 4 6" xfId="2373"/>
    <cellStyle name="Normal 23 5" xfId="1045"/>
    <cellStyle name="Normal 23 5 2" xfId="1046"/>
    <cellStyle name="Normal 23 5 2 2" xfId="1047"/>
    <cellStyle name="Normal 23 5 2 2 2" xfId="3017"/>
    <cellStyle name="Normal 23 5 2 3" xfId="3016"/>
    <cellStyle name="Normal 23 5 3" xfId="1048"/>
    <cellStyle name="Normal 23 5 3 2" xfId="1049"/>
    <cellStyle name="Normal 23 5 3 2 2" xfId="3019"/>
    <cellStyle name="Normal 23 5 3 3" xfId="3018"/>
    <cellStyle name="Normal 23 5 4" xfId="1050"/>
    <cellStyle name="Normal 23 5 4 2" xfId="3020"/>
    <cellStyle name="Normal 23 5 5" xfId="3015"/>
    <cellStyle name="Normal 23 6" xfId="1051"/>
    <cellStyle name="Normal 23 6 2" xfId="1052"/>
    <cellStyle name="Normal 23 6 2 2" xfId="3022"/>
    <cellStyle name="Normal 23 6 3" xfId="3021"/>
    <cellStyle name="Normal 23 7" xfId="1053"/>
    <cellStyle name="Normal 23 7 2" xfId="1054"/>
    <cellStyle name="Normal 23 7 2 2" xfId="3024"/>
    <cellStyle name="Normal 23 7 3" xfId="3023"/>
    <cellStyle name="Normal 23 8" xfId="1055"/>
    <cellStyle name="Normal 23 8 2" xfId="3025"/>
    <cellStyle name="Normal 23 9" xfId="2303"/>
    <cellStyle name="Normal 24" xfId="195"/>
    <cellStyle name="Normal 24 2" xfId="196"/>
    <cellStyle name="Normal 24 2 2" xfId="356"/>
    <cellStyle name="Normal 24 2 2 2" xfId="1056"/>
    <cellStyle name="Normal 24 2 2 2 2" xfId="1057"/>
    <cellStyle name="Normal 24 2 2 2 2 2" xfId="1058"/>
    <cellStyle name="Normal 24 2 2 2 2 2 2" xfId="3028"/>
    <cellStyle name="Normal 24 2 2 2 2 3" xfId="3027"/>
    <cellStyle name="Normal 24 2 2 2 3" xfId="1059"/>
    <cellStyle name="Normal 24 2 2 2 3 2" xfId="1060"/>
    <cellStyle name="Normal 24 2 2 2 3 2 2" xfId="3030"/>
    <cellStyle name="Normal 24 2 2 2 3 3" xfId="3029"/>
    <cellStyle name="Normal 24 2 2 2 4" xfId="1061"/>
    <cellStyle name="Normal 24 2 2 2 4 2" xfId="3031"/>
    <cellStyle name="Normal 24 2 2 2 5" xfId="3026"/>
    <cellStyle name="Normal 24 2 2 3" xfId="1062"/>
    <cellStyle name="Normal 24 2 2 3 2" xfId="1063"/>
    <cellStyle name="Normal 24 2 2 3 2 2" xfId="3033"/>
    <cellStyle name="Normal 24 2 2 3 3" xfId="3032"/>
    <cellStyle name="Normal 24 2 2 4" xfId="1064"/>
    <cellStyle name="Normal 24 2 2 4 2" xfId="1065"/>
    <cellStyle name="Normal 24 2 2 4 2 2" xfId="3035"/>
    <cellStyle name="Normal 24 2 2 4 3" xfId="3034"/>
    <cellStyle name="Normal 24 2 2 5" xfId="1066"/>
    <cellStyle name="Normal 24 2 2 5 2" xfId="3036"/>
    <cellStyle name="Normal 24 2 2 6" xfId="2374"/>
    <cellStyle name="Normal 24 2 3" xfId="1067"/>
    <cellStyle name="Normal 24 2 3 2" xfId="1068"/>
    <cellStyle name="Normal 24 2 3 2 2" xfId="1069"/>
    <cellStyle name="Normal 24 2 3 2 2 2" xfId="3039"/>
    <cellStyle name="Normal 24 2 3 2 3" xfId="3038"/>
    <cellStyle name="Normal 24 2 3 3" xfId="1070"/>
    <cellStyle name="Normal 24 2 3 3 2" xfId="1071"/>
    <cellStyle name="Normal 24 2 3 3 2 2" xfId="3041"/>
    <cellStyle name="Normal 24 2 3 3 3" xfId="3040"/>
    <cellStyle name="Normal 24 2 3 4" xfId="1072"/>
    <cellStyle name="Normal 24 2 3 4 2" xfId="3042"/>
    <cellStyle name="Normal 24 2 3 5" xfId="3037"/>
    <cellStyle name="Normal 24 2 4" xfId="1073"/>
    <cellStyle name="Normal 24 2 4 2" xfId="1074"/>
    <cellStyle name="Normal 24 2 4 2 2" xfId="3044"/>
    <cellStyle name="Normal 24 2 4 3" xfId="3043"/>
    <cellStyle name="Normal 24 2 5" xfId="1075"/>
    <cellStyle name="Normal 24 2 5 2" xfId="1076"/>
    <cellStyle name="Normal 24 2 5 2 2" xfId="3046"/>
    <cellStyle name="Normal 24 2 5 3" xfId="3045"/>
    <cellStyle name="Normal 24 2 6" xfId="1077"/>
    <cellStyle name="Normal 24 2 6 2" xfId="3047"/>
    <cellStyle name="Normal 24 2 7" xfId="2306"/>
    <cellStyle name="Normal 24 3" xfId="197"/>
    <cellStyle name="Normal 24 4" xfId="357"/>
    <cellStyle name="Normal 24 4 2" xfId="1078"/>
    <cellStyle name="Normal 24 4 2 2" xfId="1079"/>
    <cellStyle name="Normal 24 4 2 2 2" xfId="1080"/>
    <cellStyle name="Normal 24 4 2 2 2 2" xfId="3050"/>
    <cellStyle name="Normal 24 4 2 2 3" xfId="3049"/>
    <cellStyle name="Normal 24 4 2 3" xfId="1081"/>
    <cellStyle name="Normal 24 4 2 3 2" xfId="1082"/>
    <cellStyle name="Normal 24 4 2 3 2 2" xfId="3052"/>
    <cellStyle name="Normal 24 4 2 3 3" xfId="3051"/>
    <cellStyle name="Normal 24 4 2 4" xfId="1083"/>
    <cellStyle name="Normal 24 4 2 4 2" xfId="3053"/>
    <cellStyle name="Normal 24 4 2 5" xfId="3048"/>
    <cellStyle name="Normal 24 4 3" xfId="1084"/>
    <cellStyle name="Normal 24 4 3 2" xfId="1085"/>
    <cellStyle name="Normal 24 4 3 2 2" xfId="3055"/>
    <cellStyle name="Normal 24 4 3 3" xfId="3054"/>
    <cellStyle name="Normal 24 4 4" xfId="1086"/>
    <cellStyle name="Normal 24 4 4 2" xfId="1087"/>
    <cellStyle name="Normal 24 4 4 2 2" xfId="3057"/>
    <cellStyle name="Normal 24 4 4 3" xfId="3056"/>
    <cellStyle name="Normal 24 4 5" xfId="1088"/>
    <cellStyle name="Normal 24 4 5 2" xfId="3058"/>
    <cellStyle name="Normal 24 4 6" xfId="2375"/>
    <cellStyle name="Normal 24 5" xfId="1089"/>
    <cellStyle name="Normal 24 5 2" xfId="1090"/>
    <cellStyle name="Normal 24 5 2 2" xfId="1091"/>
    <cellStyle name="Normal 24 5 2 2 2" xfId="3061"/>
    <cellStyle name="Normal 24 5 2 3" xfId="3060"/>
    <cellStyle name="Normal 24 5 3" xfId="1092"/>
    <cellStyle name="Normal 24 5 3 2" xfId="1093"/>
    <cellStyle name="Normal 24 5 3 2 2" xfId="3063"/>
    <cellStyle name="Normal 24 5 3 3" xfId="3062"/>
    <cellStyle name="Normal 24 5 4" xfId="1094"/>
    <cellStyle name="Normal 24 5 4 2" xfId="3064"/>
    <cellStyle name="Normal 24 5 5" xfId="3059"/>
    <cellStyle name="Normal 24 6" xfId="1095"/>
    <cellStyle name="Normal 24 6 2" xfId="1096"/>
    <cellStyle name="Normal 24 6 2 2" xfId="3066"/>
    <cellStyle name="Normal 24 6 3" xfId="3065"/>
    <cellStyle name="Normal 24 7" xfId="1097"/>
    <cellStyle name="Normal 24 7 2" xfId="1098"/>
    <cellStyle name="Normal 24 7 2 2" xfId="3068"/>
    <cellStyle name="Normal 24 7 3" xfId="3067"/>
    <cellStyle name="Normal 24 8" xfId="1099"/>
    <cellStyle name="Normal 24 8 2" xfId="3069"/>
    <cellStyle name="Normal 24 9" xfId="2305"/>
    <cellStyle name="Normal 25" xfId="198"/>
    <cellStyle name="Normal 25 2" xfId="199"/>
    <cellStyle name="Normal 25 2 2" xfId="358"/>
    <cellStyle name="Normal 25 2 2 2" xfId="1100"/>
    <cellStyle name="Normal 25 2 2 2 2" xfId="1101"/>
    <cellStyle name="Normal 25 2 2 2 2 2" xfId="1102"/>
    <cellStyle name="Normal 25 2 2 2 2 2 2" xfId="3072"/>
    <cellStyle name="Normal 25 2 2 2 2 3" xfId="3071"/>
    <cellStyle name="Normal 25 2 2 2 3" xfId="1103"/>
    <cellStyle name="Normal 25 2 2 2 3 2" xfId="1104"/>
    <cellStyle name="Normal 25 2 2 2 3 2 2" xfId="3074"/>
    <cellStyle name="Normal 25 2 2 2 3 3" xfId="3073"/>
    <cellStyle name="Normal 25 2 2 2 4" xfId="1105"/>
    <cellStyle name="Normal 25 2 2 2 4 2" xfId="3075"/>
    <cellStyle name="Normal 25 2 2 2 5" xfId="3070"/>
    <cellStyle name="Normal 25 2 2 3" xfId="1106"/>
    <cellStyle name="Normal 25 2 2 3 2" xfId="1107"/>
    <cellStyle name="Normal 25 2 2 3 2 2" xfId="3077"/>
    <cellStyle name="Normal 25 2 2 3 3" xfId="3076"/>
    <cellStyle name="Normal 25 2 2 4" xfId="1108"/>
    <cellStyle name="Normal 25 2 2 4 2" xfId="1109"/>
    <cellStyle name="Normal 25 2 2 4 2 2" xfId="3079"/>
    <cellStyle name="Normal 25 2 2 4 3" xfId="3078"/>
    <cellStyle name="Normal 25 2 2 5" xfId="1110"/>
    <cellStyle name="Normal 25 2 2 5 2" xfId="3080"/>
    <cellStyle name="Normal 25 2 2 6" xfId="2376"/>
    <cellStyle name="Normal 25 2 3" xfId="1111"/>
    <cellStyle name="Normal 25 2 3 2" xfId="1112"/>
    <cellStyle name="Normal 25 2 3 2 2" xfId="1113"/>
    <cellStyle name="Normal 25 2 3 2 2 2" xfId="3083"/>
    <cellStyle name="Normal 25 2 3 2 3" xfId="3082"/>
    <cellStyle name="Normal 25 2 3 3" xfId="1114"/>
    <cellStyle name="Normal 25 2 3 3 2" xfId="1115"/>
    <cellStyle name="Normal 25 2 3 3 2 2" xfId="3085"/>
    <cellStyle name="Normal 25 2 3 3 3" xfId="3084"/>
    <cellStyle name="Normal 25 2 3 4" xfId="1116"/>
    <cellStyle name="Normal 25 2 3 4 2" xfId="3086"/>
    <cellStyle name="Normal 25 2 3 5" xfId="3081"/>
    <cellStyle name="Normal 25 2 4" xfId="1117"/>
    <cellStyle name="Normal 25 2 4 2" xfId="1118"/>
    <cellStyle name="Normal 25 2 4 2 2" xfId="3088"/>
    <cellStyle name="Normal 25 2 4 3" xfId="3087"/>
    <cellStyle name="Normal 25 2 5" xfId="1119"/>
    <cellStyle name="Normal 25 2 5 2" xfId="1120"/>
    <cellStyle name="Normal 25 2 5 2 2" xfId="3090"/>
    <cellStyle name="Normal 25 2 5 3" xfId="3089"/>
    <cellStyle name="Normal 25 2 6" xfId="1121"/>
    <cellStyle name="Normal 25 2 6 2" xfId="3091"/>
    <cellStyle name="Normal 25 2 7" xfId="2308"/>
    <cellStyle name="Normal 25 3" xfId="200"/>
    <cellStyle name="Normal 25 4" xfId="359"/>
    <cellStyle name="Normal 25 4 2" xfId="1122"/>
    <cellStyle name="Normal 25 4 2 2" xfId="1123"/>
    <cellStyle name="Normal 25 4 2 2 2" xfId="1124"/>
    <cellStyle name="Normal 25 4 2 2 2 2" xfId="3094"/>
    <cellStyle name="Normal 25 4 2 2 3" xfId="3093"/>
    <cellStyle name="Normal 25 4 2 3" xfId="1125"/>
    <cellStyle name="Normal 25 4 2 3 2" xfId="1126"/>
    <cellStyle name="Normal 25 4 2 3 2 2" xfId="3096"/>
    <cellStyle name="Normal 25 4 2 3 3" xfId="3095"/>
    <cellStyle name="Normal 25 4 2 4" xfId="1127"/>
    <cellStyle name="Normal 25 4 2 4 2" xfId="3097"/>
    <cellStyle name="Normal 25 4 2 5" xfId="3092"/>
    <cellStyle name="Normal 25 4 3" xfId="1128"/>
    <cellStyle name="Normal 25 4 3 2" xfId="1129"/>
    <cellStyle name="Normal 25 4 3 2 2" xfId="3099"/>
    <cellStyle name="Normal 25 4 3 3" xfId="3098"/>
    <cellStyle name="Normal 25 4 4" xfId="1130"/>
    <cellStyle name="Normal 25 4 4 2" xfId="1131"/>
    <cellStyle name="Normal 25 4 4 2 2" xfId="3101"/>
    <cellStyle name="Normal 25 4 4 3" xfId="3100"/>
    <cellStyle name="Normal 25 4 5" xfId="1132"/>
    <cellStyle name="Normal 25 4 5 2" xfId="3102"/>
    <cellStyle name="Normal 25 4 6" xfId="2377"/>
    <cellStyle name="Normal 25 5" xfId="1133"/>
    <cellStyle name="Normal 25 5 2" xfId="1134"/>
    <cellStyle name="Normal 25 5 2 2" xfId="1135"/>
    <cellStyle name="Normal 25 5 2 2 2" xfId="3105"/>
    <cellStyle name="Normal 25 5 2 3" xfId="3104"/>
    <cellStyle name="Normal 25 5 3" xfId="1136"/>
    <cellStyle name="Normal 25 5 3 2" xfId="1137"/>
    <cellStyle name="Normal 25 5 3 2 2" xfId="3107"/>
    <cellStyle name="Normal 25 5 3 3" xfId="3106"/>
    <cellStyle name="Normal 25 5 4" xfId="1138"/>
    <cellStyle name="Normal 25 5 4 2" xfId="3108"/>
    <cellStyle name="Normal 25 5 5" xfId="3103"/>
    <cellStyle name="Normal 25 6" xfId="1139"/>
    <cellStyle name="Normal 25 6 2" xfId="1140"/>
    <cellStyle name="Normal 25 6 2 2" xfId="3110"/>
    <cellStyle name="Normal 25 6 3" xfId="3109"/>
    <cellStyle name="Normal 25 7" xfId="1141"/>
    <cellStyle name="Normal 25 7 2" xfId="1142"/>
    <cellStyle name="Normal 25 7 2 2" xfId="3112"/>
    <cellStyle name="Normal 25 7 3" xfId="3111"/>
    <cellStyle name="Normal 25 8" xfId="1143"/>
    <cellStyle name="Normal 25 8 2" xfId="3113"/>
    <cellStyle name="Normal 25 9" xfId="2307"/>
    <cellStyle name="Normal 26" xfId="201"/>
    <cellStyle name="Normal 26 2" xfId="202"/>
    <cellStyle name="Normal 26 2 2" xfId="360"/>
    <cellStyle name="Normal 26 2 2 2" xfId="1144"/>
    <cellStyle name="Normal 26 2 2 2 2" xfId="1145"/>
    <cellStyle name="Normal 26 2 2 2 2 2" xfId="1146"/>
    <cellStyle name="Normal 26 2 2 2 2 2 2" xfId="3116"/>
    <cellStyle name="Normal 26 2 2 2 2 3" xfId="3115"/>
    <cellStyle name="Normal 26 2 2 2 3" xfId="1147"/>
    <cellStyle name="Normal 26 2 2 2 3 2" xfId="1148"/>
    <cellStyle name="Normal 26 2 2 2 3 2 2" xfId="3118"/>
    <cellStyle name="Normal 26 2 2 2 3 3" xfId="3117"/>
    <cellStyle name="Normal 26 2 2 2 4" xfId="1149"/>
    <cellStyle name="Normal 26 2 2 2 4 2" xfId="3119"/>
    <cellStyle name="Normal 26 2 2 2 5" xfId="3114"/>
    <cellStyle name="Normal 26 2 2 3" xfId="1150"/>
    <cellStyle name="Normal 26 2 2 3 2" xfId="1151"/>
    <cellStyle name="Normal 26 2 2 3 2 2" xfId="3121"/>
    <cellStyle name="Normal 26 2 2 3 3" xfId="3120"/>
    <cellStyle name="Normal 26 2 2 4" xfId="1152"/>
    <cellStyle name="Normal 26 2 2 4 2" xfId="1153"/>
    <cellStyle name="Normal 26 2 2 4 2 2" xfId="3123"/>
    <cellStyle name="Normal 26 2 2 4 3" xfId="3122"/>
    <cellStyle name="Normal 26 2 2 5" xfId="1154"/>
    <cellStyle name="Normal 26 2 2 5 2" xfId="3124"/>
    <cellStyle name="Normal 26 2 2 6" xfId="2378"/>
    <cellStyle name="Normal 26 2 3" xfId="1155"/>
    <cellStyle name="Normal 26 2 3 2" xfId="1156"/>
    <cellStyle name="Normal 26 2 3 2 2" xfId="1157"/>
    <cellStyle name="Normal 26 2 3 2 2 2" xfId="3127"/>
    <cellStyle name="Normal 26 2 3 2 3" xfId="3126"/>
    <cellStyle name="Normal 26 2 3 3" xfId="1158"/>
    <cellStyle name="Normal 26 2 3 3 2" xfId="1159"/>
    <cellStyle name="Normal 26 2 3 3 2 2" xfId="3129"/>
    <cellStyle name="Normal 26 2 3 3 3" xfId="3128"/>
    <cellStyle name="Normal 26 2 3 4" xfId="1160"/>
    <cellStyle name="Normal 26 2 3 4 2" xfId="3130"/>
    <cellStyle name="Normal 26 2 3 5" xfId="3125"/>
    <cellStyle name="Normal 26 2 4" xfId="1161"/>
    <cellStyle name="Normal 26 2 4 2" xfId="1162"/>
    <cellStyle name="Normal 26 2 4 2 2" xfId="3132"/>
    <cellStyle name="Normal 26 2 4 3" xfId="3131"/>
    <cellStyle name="Normal 26 2 5" xfId="1163"/>
    <cellStyle name="Normal 26 2 5 2" xfId="1164"/>
    <cellStyle name="Normal 26 2 5 2 2" xfId="3134"/>
    <cellStyle name="Normal 26 2 5 3" xfId="3133"/>
    <cellStyle name="Normal 26 2 6" xfId="1165"/>
    <cellStyle name="Normal 26 2 6 2" xfId="3135"/>
    <cellStyle name="Normal 26 2 7" xfId="2310"/>
    <cellStyle name="Normal 26 3" xfId="203"/>
    <cellStyle name="Normal 26 4" xfId="361"/>
    <cellStyle name="Normal 26 4 2" xfId="1166"/>
    <cellStyle name="Normal 26 4 2 2" xfId="1167"/>
    <cellStyle name="Normal 26 4 2 2 2" xfId="1168"/>
    <cellStyle name="Normal 26 4 2 2 2 2" xfId="3138"/>
    <cellStyle name="Normal 26 4 2 2 3" xfId="3137"/>
    <cellStyle name="Normal 26 4 2 3" xfId="1169"/>
    <cellStyle name="Normal 26 4 2 3 2" xfId="1170"/>
    <cellStyle name="Normal 26 4 2 3 2 2" xfId="3140"/>
    <cellStyle name="Normal 26 4 2 3 3" xfId="3139"/>
    <cellStyle name="Normal 26 4 2 4" xfId="1171"/>
    <cellStyle name="Normal 26 4 2 4 2" xfId="3141"/>
    <cellStyle name="Normal 26 4 2 5" xfId="3136"/>
    <cellStyle name="Normal 26 4 3" xfId="1172"/>
    <cellStyle name="Normal 26 4 3 2" xfId="1173"/>
    <cellStyle name="Normal 26 4 3 2 2" xfId="3143"/>
    <cellStyle name="Normal 26 4 3 3" xfId="3142"/>
    <cellStyle name="Normal 26 4 4" xfId="1174"/>
    <cellStyle name="Normal 26 4 4 2" xfId="1175"/>
    <cellStyle name="Normal 26 4 4 2 2" xfId="3145"/>
    <cellStyle name="Normal 26 4 4 3" xfId="3144"/>
    <cellStyle name="Normal 26 4 5" xfId="1176"/>
    <cellStyle name="Normal 26 4 5 2" xfId="3146"/>
    <cellStyle name="Normal 26 4 6" xfId="2379"/>
    <cellStyle name="Normal 26 5" xfId="1177"/>
    <cellStyle name="Normal 26 5 2" xfId="1178"/>
    <cellStyle name="Normal 26 5 2 2" xfId="1179"/>
    <cellStyle name="Normal 26 5 2 2 2" xfId="3149"/>
    <cellStyle name="Normal 26 5 2 3" xfId="3148"/>
    <cellStyle name="Normal 26 5 3" xfId="1180"/>
    <cellStyle name="Normal 26 5 3 2" xfId="1181"/>
    <cellStyle name="Normal 26 5 3 2 2" xfId="3151"/>
    <cellStyle name="Normal 26 5 3 3" xfId="3150"/>
    <cellStyle name="Normal 26 5 4" xfId="1182"/>
    <cellStyle name="Normal 26 5 4 2" xfId="3152"/>
    <cellStyle name="Normal 26 5 5" xfId="3147"/>
    <cellStyle name="Normal 26 6" xfId="1183"/>
    <cellStyle name="Normal 26 6 2" xfId="1184"/>
    <cellStyle name="Normal 26 6 2 2" xfId="3154"/>
    <cellStyle name="Normal 26 6 3" xfId="3153"/>
    <cellStyle name="Normal 26 7" xfId="1185"/>
    <cellStyle name="Normal 26 7 2" xfId="1186"/>
    <cellStyle name="Normal 26 7 2 2" xfId="3156"/>
    <cellStyle name="Normal 26 7 3" xfId="3155"/>
    <cellStyle name="Normal 26 8" xfId="1187"/>
    <cellStyle name="Normal 26 8 2" xfId="3157"/>
    <cellStyle name="Normal 26 9" xfId="2309"/>
    <cellStyle name="Normal 27" xfId="204"/>
    <cellStyle name="Normal 27 2" xfId="205"/>
    <cellStyle name="Normal 27 2 2" xfId="362"/>
    <cellStyle name="Normal 27 2 2 2" xfId="1188"/>
    <cellStyle name="Normal 27 2 2 2 2" xfId="1189"/>
    <cellStyle name="Normal 27 2 2 2 2 2" xfId="1190"/>
    <cellStyle name="Normal 27 2 2 2 2 2 2" xfId="3160"/>
    <cellStyle name="Normal 27 2 2 2 2 3" xfId="3159"/>
    <cellStyle name="Normal 27 2 2 2 3" xfId="1191"/>
    <cellStyle name="Normal 27 2 2 2 3 2" xfId="1192"/>
    <cellStyle name="Normal 27 2 2 2 3 2 2" xfId="3162"/>
    <cellStyle name="Normal 27 2 2 2 3 3" xfId="3161"/>
    <cellStyle name="Normal 27 2 2 2 4" xfId="1193"/>
    <cellStyle name="Normal 27 2 2 2 4 2" xfId="3163"/>
    <cellStyle name="Normal 27 2 2 2 5" xfId="3158"/>
    <cellStyle name="Normal 27 2 2 3" xfId="1194"/>
    <cellStyle name="Normal 27 2 2 3 2" xfId="1195"/>
    <cellStyle name="Normal 27 2 2 3 2 2" xfId="3165"/>
    <cellStyle name="Normal 27 2 2 3 3" xfId="3164"/>
    <cellStyle name="Normal 27 2 2 4" xfId="1196"/>
    <cellStyle name="Normal 27 2 2 4 2" xfId="1197"/>
    <cellStyle name="Normal 27 2 2 4 2 2" xfId="3167"/>
    <cellStyle name="Normal 27 2 2 4 3" xfId="3166"/>
    <cellStyle name="Normal 27 2 2 5" xfId="1198"/>
    <cellStyle name="Normal 27 2 2 5 2" xfId="3168"/>
    <cellStyle name="Normal 27 2 2 6" xfId="2380"/>
    <cellStyle name="Normal 27 2 3" xfId="1199"/>
    <cellStyle name="Normal 27 2 3 2" xfId="1200"/>
    <cellStyle name="Normal 27 2 3 2 2" xfId="1201"/>
    <cellStyle name="Normal 27 2 3 2 2 2" xfId="3171"/>
    <cellStyle name="Normal 27 2 3 2 3" xfId="3170"/>
    <cellStyle name="Normal 27 2 3 3" xfId="1202"/>
    <cellStyle name="Normal 27 2 3 3 2" xfId="1203"/>
    <cellStyle name="Normal 27 2 3 3 2 2" xfId="3173"/>
    <cellStyle name="Normal 27 2 3 3 3" xfId="3172"/>
    <cellStyle name="Normal 27 2 3 4" xfId="1204"/>
    <cellStyle name="Normal 27 2 3 4 2" xfId="3174"/>
    <cellStyle name="Normal 27 2 3 5" xfId="3169"/>
    <cellStyle name="Normal 27 2 4" xfId="1205"/>
    <cellStyle name="Normal 27 2 4 2" xfId="1206"/>
    <cellStyle name="Normal 27 2 4 2 2" xfId="3176"/>
    <cellStyle name="Normal 27 2 4 3" xfId="3175"/>
    <cellStyle name="Normal 27 2 5" xfId="1207"/>
    <cellStyle name="Normal 27 2 5 2" xfId="1208"/>
    <cellStyle name="Normal 27 2 5 2 2" xfId="3178"/>
    <cellStyle name="Normal 27 2 5 3" xfId="3177"/>
    <cellStyle name="Normal 27 2 6" xfId="1209"/>
    <cellStyle name="Normal 27 2 6 2" xfId="3179"/>
    <cellStyle name="Normal 27 2 7" xfId="2312"/>
    <cellStyle name="Normal 27 3" xfId="206"/>
    <cellStyle name="Normal 27 4" xfId="363"/>
    <cellStyle name="Normal 27 4 2" xfId="1210"/>
    <cellStyle name="Normal 27 4 2 2" xfId="1211"/>
    <cellStyle name="Normal 27 4 2 2 2" xfId="1212"/>
    <cellStyle name="Normal 27 4 2 2 2 2" xfId="3182"/>
    <cellStyle name="Normal 27 4 2 2 3" xfId="3181"/>
    <cellStyle name="Normal 27 4 2 3" xfId="1213"/>
    <cellStyle name="Normal 27 4 2 3 2" xfId="1214"/>
    <cellStyle name="Normal 27 4 2 3 2 2" xfId="3184"/>
    <cellStyle name="Normal 27 4 2 3 3" xfId="3183"/>
    <cellStyle name="Normal 27 4 2 4" xfId="1215"/>
    <cellStyle name="Normal 27 4 2 4 2" xfId="3185"/>
    <cellStyle name="Normal 27 4 2 5" xfId="3180"/>
    <cellStyle name="Normal 27 4 3" xfId="1216"/>
    <cellStyle name="Normal 27 4 3 2" xfId="1217"/>
    <cellStyle name="Normal 27 4 3 2 2" xfId="3187"/>
    <cellStyle name="Normal 27 4 3 3" xfId="3186"/>
    <cellStyle name="Normal 27 4 4" xfId="1218"/>
    <cellStyle name="Normal 27 4 4 2" xfId="1219"/>
    <cellStyle name="Normal 27 4 4 2 2" xfId="3189"/>
    <cellStyle name="Normal 27 4 4 3" xfId="3188"/>
    <cellStyle name="Normal 27 4 5" xfId="1220"/>
    <cellStyle name="Normal 27 4 5 2" xfId="3190"/>
    <cellStyle name="Normal 27 4 6" xfId="2381"/>
    <cellStyle name="Normal 27 5" xfId="1221"/>
    <cellStyle name="Normal 27 5 2" xfId="1222"/>
    <cellStyle name="Normal 27 5 2 2" xfId="1223"/>
    <cellStyle name="Normal 27 5 2 2 2" xfId="3193"/>
    <cellStyle name="Normal 27 5 2 3" xfId="3192"/>
    <cellStyle name="Normal 27 5 3" xfId="1224"/>
    <cellStyle name="Normal 27 5 3 2" xfId="1225"/>
    <cellStyle name="Normal 27 5 3 2 2" xfId="3195"/>
    <cellStyle name="Normal 27 5 3 3" xfId="3194"/>
    <cellStyle name="Normal 27 5 4" xfId="1226"/>
    <cellStyle name="Normal 27 5 4 2" xfId="3196"/>
    <cellStyle name="Normal 27 5 5" xfId="3191"/>
    <cellStyle name="Normal 27 6" xfId="1227"/>
    <cellStyle name="Normal 27 6 2" xfId="1228"/>
    <cellStyle name="Normal 27 6 2 2" xfId="3198"/>
    <cellStyle name="Normal 27 6 3" xfId="3197"/>
    <cellStyle name="Normal 27 7" xfId="1229"/>
    <cellStyle name="Normal 27 7 2" xfId="1230"/>
    <cellStyle name="Normal 27 7 2 2" xfId="3200"/>
    <cellStyle name="Normal 27 7 3" xfId="3199"/>
    <cellStyle name="Normal 27 8" xfId="1231"/>
    <cellStyle name="Normal 27 8 2" xfId="3201"/>
    <cellStyle name="Normal 27 9" xfId="2311"/>
    <cellStyle name="Normal 28" xfId="207"/>
    <cellStyle name="Normal 28 2" xfId="208"/>
    <cellStyle name="Normal 28 2 2" xfId="364"/>
    <cellStyle name="Normal 28 2 2 2" xfId="1232"/>
    <cellStyle name="Normal 28 2 2 2 2" xfId="1233"/>
    <cellStyle name="Normal 28 2 2 2 2 2" xfId="1234"/>
    <cellStyle name="Normal 28 2 2 2 2 2 2" xfId="3204"/>
    <cellStyle name="Normal 28 2 2 2 2 3" xfId="3203"/>
    <cellStyle name="Normal 28 2 2 2 3" xfId="1235"/>
    <cellStyle name="Normal 28 2 2 2 3 2" xfId="1236"/>
    <cellStyle name="Normal 28 2 2 2 3 2 2" xfId="3206"/>
    <cellStyle name="Normal 28 2 2 2 3 3" xfId="3205"/>
    <cellStyle name="Normal 28 2 2 2 4" xfId="1237"/>
    <cellStyle name="Normal 28 2 2 2 4 2" xfId="3207"/>
    <cellStyle name="Normal 28 2 2 2 5" xfId="3202"/>
    <cellStyle name="Normal 28 2 2 3" xfId="1238"/>
    <cellStyle name="Normal 28 2 2 3 2" xfId="1239"/>
    <cellStyle name="Normal 28 2 2 3 2 2" xfId="3209"/>
    <cellStyle name="Normal 28 2 2 3 3" xfId="3208"/>
    <cellStyle name="Normal 28 2 2 4" xfId="1240"/>
    <cellStyle name="Normal 28 2 2 4 2" xfId="1241"/>
    <cellStyle name="Normal 28 2 2 4 2 2" xfId="3211"/>
    <cellStyle name="Normal 28 2 2 4 3" xfId="3210"/>
    <cellStyle name="Normal 28 2 2 5" xfId="1242"/>
    <cellStyle name="Normal 28 2 2 5 2" xfId="3212"/>
    <cellStyle name="Normal 28 2 2 6" xfId="2382"/>
    <cellStyle name="Normal 28 2 3" xfId="1243"/>
    <cellStyle name="Normal 28 2 3 2" xfId="1244"/>
    <cellStyle name="Normal 28 2 3 2 2" xfId="1245"/>
    <cellStyle name="Normal 28 2 3 2 2 2" xfId="3215"/>
    <cellStyle name="Normal 28 2 3 2 3" xfId="3214"/>
    <cellStyle name="Normal 28 2 3 3" xfId="1246"/>
    <cellStyle name="Normal 28 2 3 3 2" xfId="1247"/>
    <cellStyle name="Normal 28 2 3 3 2 2" xfId="3217"/>
    <cellStyle name="Normal 28 2 3 3 3" xfId="3216"/>
    <cellStyle name="Normal 28 2 3 4" xfId="1248"/>
    <cellStyle name="Normal 28 2 3 4 2" xfId="3218"/>
    <cellStyle name="Normal 28 2 3 5" xfId="3213"/>
    <cellStyle name="Normal 28 2 4" xfId="1249"/>
    <cellStyle name="Normal 28 2 4 2" xfId="1250"/>
    <cellStyle name="Normal 28 2 4 2 2" xfId="3220"/>
    <cellStyle name="Normal 28 2 4 3" xfId="3219"/>
    <cellStyle name="Normal 28 2 5" xfId="1251"/>
    <cellStyle name="Normal 28 2 5 2" xfId="1252"/>
    <cellStyle name="Normal 28 2 5 2 2" xfId="3222"/>
    <cellStyle name="Normal 28 2 5 3" xfId="3221"/>
    <cellStyle name="Normal 28 2 6" xfId="1253"/>
    <cellStyle name="Normal 28 2 6 2" xfId="3223"/>
    <cellStyle name="Normal 28 2 7" xfId="2314"/>
    <cellStyle name="Normal 28 3" xfId="209"/>
    <cellStyle name="Normal 28 4" xfId="365"/>
    <cellStyle name="Normal 28 4 2" xfId="1254"/>
    <cellStyle name="Normal 28 4 2 2" xfId="1255"/>
    <cellStyle name="Normal 28 4 2 2 2" xfId="1256"/>
    <cellStyle name="Normal 28 4 2 2 2 2" xfId="3226"/>
    <cellStyle name="Normal 28 4 2 2 3" xfId="3225"/>
    <cellStyle name="Normal 28 4 2 3" xfId="1257"/>
    <cellStyle name="Normal 28 4 2 3 2" xfId="1258"/>
    <cellStyle name="Normal 28 4 2 3 2 2" xfId="3228"/>
    <cellStyle name="Normal 28 4 2 3 3" xfId="3227"/>
    <cellStyle name="Normal 28 4 2 4" xfId="1259"/>
    <cellStyle name="Normal 28 4 2 4 2" xfId="3229"/>
    <cellStyle name="Normal 28 4 2 5" xfId="3224"/>
    <cellStyle name="Normal 28 4 3" xfId="1260"/>
    <cellStyle name="Normal 28 4 3 2" xfId="1261"/>
    <cellStyle name="Normal 28 4 3 2 2" xfId="3231"/>
    <cellStyle name="Normal 28 4 3 3" xfId="3230"/>
    <cellStyle name="Normal 28 4 4" xfId="1262"/>
    <cellStyle name="Normal 28 4 4 2" xfId="1263"/>
    <cellStyle name="Normal 28 4 4 2 2" xfId="3233"/>
    <cellStyle name="Normal 28 4 4 3" xfId="3232"/>
    <cellStyle name="Normal 28 4 5" xfId="1264"/>
    <cellStyle name="Normal 28 4 5 2" xfId="3234"/>
    <cellStyle name="Normal 28 4 6" xfId="2383"/>
    <cellStyle name="Normal 28 5" xfId="1265"/>
    <cellStyle name="Normal 28 5 2" xfId="1266"/>
    <cellStyle name="Normal 28 5 2 2" xfId="1267"/>
    <cellStyle name="Normal 28 5 2 2 2" xfId="3237"/>
    <cellStyle name="Normal 28 5 2 3" xfId="3236"/>
    <cellStyle name="Normal 28 5 3" xfId="1268"/>
    <cellStyle name="Normal 28 5 3 2" xfId="1269"/>
    <cellStyle name="Normal 28 5 3 2 2" xfId="3239"/>
    <cellStyle name="Normal 28 5 3 3" xfId="3238"/>
    <cellStyle name="Normal 28 5 4" xfId="1270"/>
    <cellStyle name="Normal 28 5 4 2" xfId="3240"/>
    <cellStyle name="Normal 28 5 5" xfId="3235"/>
    <cellStyle name="Normal 28 6" xfId="1271"/>
    <cellStyle name="Normal 28 6 2" xfId="1272"/>
    <cellStyle name="Normal 28 6 2 2" xfId="3242"/>
    <cellStyle name="Normal 28 6 3" xfId="3241"/>
    <cellStyle name="Normal 28 7" xfId="1273"/>
    <cellStyle name="Normal 28 7 2" xfId="1274"/>
    <cellStyle name="Normal 28 7 2 2" xfId="3244"/>
    <cellStyle name="Normal 28 7 3" xfId="3243"/>
    <cellStyle name="Normal 28 8" xfId="1275"/>
    <cellStyle name="Normal 28 8 2" xfId="3245"/>
    <cellStyle name="Normal 28 9" xfId="2313"/>
    <cellStyle name="Normal 29" xfId="210"/>
    <cellStyle name="Normal 29 2" xfId="211"/>
    <cellStyle name="Normal 29 2 2" xfId="366"/>
    <cellStyle name="Normal 29 2 2 2" xfId="1276"/>
    <cellStyle name="Normal 29 2 2 2 2" xfId="1277"/>
    <cellStyle name="Normal 29 2 2 2 2 2" xfId="1278"/>
    <cellStyle name="Normal 29 2 2 2 2 2 2" xfId="3248"/>
    <cellStyle name="Normal 29 2 2 2 2 3" xfId="3247"/>
    <cellStyle name="Normal 29 2 2 2 3" xfId="1279"/>
    <cellStyle name="Normal 29 2 2 2 3 2" xfId="1280"/>
    <cellStyle name="Normal 29 2 2 2 3 2 2" xfId="3250"/>
    <cellStyle name="Normal 29 2 2 2 3 3" xfId="3249"/>
    <cellStyle name="Normal 29 2 2 2 4" xfId="1281"/>
    <cellStyle name="Normal 29 2 2 2 4 2" xfId="3251"/>
    <cellStyle name="Normal 29 2 2 2 5" xfId="3246"/>
    <cellStyle name="Normal 29 2 2 3" xfId="1282"/>
    <cellStyle name="Normal 29 2 2 3 2" xfId="1283"/>
    <cellStyle name="Normal 29 2 2 3 2 2" xfId="3253"/>
    <cellStyle name="Normal 29 2 2 3 3" xfId="3252"/>
    <cellStyle name="Normal 29 2 2 4" xfId="1284"/>
    <cellStyle name="Normal 29 2 2 4 2" xfId="1285"/>
    <cellStyle name="Normal 29 2 2 4 2 2" xfId="3255"/>
    <cellStyle name="Normal 29 2 2 4 3" xfId="3254"/>
    <cellStyle name="Normal 29 2 2 5" xfId="1286"/>
    <cellStyle name="Normal 29 2 2 5 2" xfId="3256"/>
    <cellStyle name="Normal 29 2 2 6" xfId="2384"/>
    <cellStyle name="Normal 29 2 3" xfId="1287"/>
    <cellStyle name="Normal 29 2 3 2" xfId="1288"/>
    <cellStyle name="Normal 29 2 3 2 2" xfId="1289"/>
    <cellStyle name="Normal 29 2 3 2 2 2" xfId="3259"/>
    <cellStyle name="Normal 29 2 3 2 3" xfId="3258"/>
    <cellStyle name="Normal 29 2 3 3" xfId="1290"/>
    <cellStyle name="Normal 29 2 3 3 2" xfId="1291"/>
    <cellStyle name="Normal 29 2 3 3 2 2" xfId="3261"/>
    <cellStyle name="Normal 29 2 3 3 3" xfId="3260"/>
    <cellStyle name="Normal 29 2 3 4" xfId="1292"/>
    <cellStyle name="Normal 29 2 3 4 2" xfId="3262"/>
    <cellStyle name="Normal 29 2 3 5" xfId="3257"/>
    <cellStyle name="Normal 29 2 4" xfId="1293"/>
    <cellStyle name="Normal 29 2 4 2" xfId="1294"/>
    <cellStyle name="Normal 29 2 4 2 2" xfId="3264"/>
    <cellStyle name="Normal 29 2 4 3" xfId="3263"/>
    <cellStyle name="Normal 29 2 5" xfId="1295"/>
    <cellStyle name="Normal 29 2 5 2" xfId="1296"/>
    <cellStyle name="Normal 29 2 5 2 2" xfId="3266"/>
    <cellStyle name="Normal 29 2 5 3" xfId="3265"/>
    <cellStyle name="Normal 29 2 6" xfId="1297"/>
    <cellStyle name="Normal 29 2 6 2" xfId="3267"/>
    <cellStyle name="Normal 29 2 7" xfId="2316"/>
    <cellStyle name="Normal 29 3" xfId="367"/>
    <cellStyle name="Normal 29 3 2" xfId="1298"/>
    <cellStyle name="Normal 29 3 2 2" xfId="1299"/>
    <cellStyle name="Normal 29 3 2 2 2" xfId="1300"/>
    <cellStyle name="Normal 29 3 2 2 2 2" xfId="3270"/>
    <cellStyle name="Normal 29 3 2 2 3" xfId="3269"/>
    <cellStyle name="Normal 29 3 2 3" xfId="1301"/>
    <cellStyle name="Normal 29 3 2 3 2" xfId="1302"/>
    <cellStyle name="Normal 29 3 2 3 2 2" xfId="3272"/>
    <cellStyle name="Normal 29 3 2 3 3" xfId="3271"/>
    <cellStyle name="Normal 29 3 2 4" xfId="1303"/>
    <cellStyle name="Normal 29 3 2 4 2" xfId="3273"/>
    <cellStyle name="Normal 29 3 2 5" xfId="3268"/>
    <cellStyle name="Normal 29 3 3" xfId="1304"/>
    <cellStyle name="Normal 29 3 3 2" xfId="1305"/>
    <cellStyle name="Normal 29 3 3 2 2" xfId="3275"/>
    <cellStyle name="Normal 29 3 3 3" xfId="3274"/>
    <cellStyle name="Normal 29 3 4" xfId="1306"/>
    <cellStyle name="Normal 29 3 4 2" xfId="1307"/>
    <cellStyle name="Normal 29 3 4 2 2" xfId="3277"/>
    <cellStyle name="Normal 29 3 4 3" xfId="3276"/>
    <cellStyle name="Normal 29 3 5" xfId="1308"/>
    <cellStyle name="Normal 29 3 5 2" xfId="3278"/>
    <cellStyle name="Normal 29 3 6" xfId="2385"/>
    <cellStyle name="Normal 29 4" xfId="1309"/>
    <cellStyle name="Normal 29 4 2" xfId="1310"/>
    <cellStyle name="Normal 29 4 2 2" xfId="1311"/>
    <cellStyle name="Normal 29 4 2 2 2" xfId="3281"/>
    <cellStyle name="Normal 29 4 2 3" xfId="3280"/>
    <cellStyle name="Normal 29 4 3" xfId="1312"/>
    <cellStyle name="Normal 29 4 3 2" xfId="1313"/>
    <cellStyle name="Normal 29 4 3 2 2" xfId="3283"/>
    <cellStyle name="Normal 29 4 3 3" xfId="3282"/>
    <cellStyle name="Normal 29 4 4" xfId="1314"/>
    <cellStyle name="Normal 29 4 4 2" xfId="3284"/>
    <cellStyle name="Normal 29 4 5" xfId="3279"/>
    <cellStyle name="Normal 29 5" xfId="1315"/>
    <cellStyle name="Normal 29 5 2" xfId="1316"/>
    <cellStyle name="Normal 29 5 2 2" xfId="3286"/>
    <cellStyle name="Normal 29 5 3" xfId="3285"/>
    <cellStyle name="Normal 29 6" xfId="1317"/>
    <cellStyle name="Normal 29 6 2" xfId="1318"/>
    <cellStyle name="Normal 29 6 2 2" xfId="3288"/>
    <cellStyle name="Normal 29 6 3" xfId="3287"/>
    <cellStyle name="Normal 29 7" xfId="1319"/>
    <cellStyle name="Normal 29 7 2" xfId="3289"/>
    <cellStyle name="Normal 29 8" xfId="2315"/>
    <cellStyle name="Normal 3" xfId="4"/>
    <cellStyle name="Normal 3 2" xfId="5"/>
    <cellStyle name="Normal 3 2 2" xfId="212"/>
    <cellStyle name="Normal 3 2 3" xfId="213"/>
    <cellStyle name="Normal 3 2 4" xfId="1320"/>
    <cellStyle name="Normal 3 2 4 2" xfId="1321"/>
    <cellStyle name="Normal 3 2 4 2 2" xfId="1322"/>
    <cellStyle name="Normal 3 2 4 2 2 2" xfId="1323"/>
    <cellStyle name="Normal 3 2 4 2 2 2 2" xfId="3293"/>
    <cellStyle name="Normal 3 2 4 2 2 3" xfId="3292"/>
    <cellStyle name="Normal 3 2 4 2 3" xfId="1324"/>
    <cellStyle name="Normal 3 2 4 2 3 2" xfId="1325"/>
    <cellStyle name="Normal 3 2 4 2 3 2 2" xfId="3295"/>
    <cellStyle name="Normal 3 2 4 2 3 3" xfId="3294"/>
    <cellStyle name="Normal 3 2 4 2 4" xfId="1326"/>
    <cellStyle name="Normal 3 2 4 2 4 2" xfId="3296"/>
    <cellStyle name="Normal 3 2 4 2 5" xfId="3291"/>
    <cellStyle name="Normal 3 2 4 3" xfId="1327"/>
    <cellStyle name="Normal 3 2 4 3 2" xfId="1328"/>
    <cellStyle name="Normal 3 2 4 3 2 2" xfId="3298"/>
    <cellStyle name="Normal 3 2 4 3 3" xfId="3297"/>
    <cellStyle name="Normal 3 2 4 4" xfId="1329"/>
    <cellStyle name="Normal 3 2 4 4 2" xfId="1330"/>
    <cellStyle name="Normal 3 2 4 4 2 2" xfId="3300"/>
    <cellStyle name="Normal 3 2 4 4 3" xfId="3299"/>
    <cellStyle name="Normal 3 2 4 5" xfId="1331"/>
    <cellStyle name="Normal 3 2 4 5 2" xfId="3301"/>
    <cellStyle name="Normal 3 2 4 6" xfId="3290"/>
    <cellStyle name="Normal 3 3" xfId="214"/>
    <cellStyle name="Normal 3 4" xfId="215"/>
    <cellStyle name="Normal 3 4 2" xfId="368"/>
    <cellStyle name="Normal 3 4 2 2" xfId="1332"/>
    <cellStyle name="Normal 3 4 2 2 2" xfId="1333"/>
    <cellStyle name="Normal 3 4 2 2 2 2" xfId="1334"/>
    <cellStyle name="Normal 3 4 2 2 2 2 2" xfId="3304"/>
    <cellStyle name="Normal 3 4 2 2 2 3" xfId="3303"/>
    <cellStyle name="Normal 3 4 2 2 3" xfId="1335"/>
    <cellStyle name="Normal 3 4 2 2 3 2" xfId="1336"/>
    <cellStyle name="Normal 3 4 2 2 3 2 2" xfId="3306"/>
    <cellStyle name="Normal 3 4 2 2 3 3" xfId="3305"/>
    <cellStyle name="Normal 3 4 2 2 4" xfId="1337"/>
    <cellStyle name="Normal 3 4 2 2 4 2" xfId="3307"/>
    <cellStyle name="Normal 3 4 2 2 5" xfId="3302"/>
    <cellStyle name="Normal 3 4 2 3" xfId="1338"/>
    <cellStyle name="Normal 3 4 2 3 2" xfId="1339"/>
    <cellStyle name="Normal 3 4 2 3 2 2" xfId="3309"/>
    <cellStyle name="Normal 3 4 2 3 3" xfId="3308"/>
    <cellStyle name="Normal 3 4 2 4" xfId="1340"/>
    <cellStyle name="Normal 3 4 2 4 2" xfId="1341"/>
    <cellStyle name="Normal 3 4 2 4 2 2" xfId="3311"/>
    <cellStyle name="Normal 3 4 2 4 3" xfId="3310"/>
    <cellStyle name="Normal 3 4 2 5" xfId="1342"/>
    <cellStyle name="Normal 3 4 2 5 2" xfId="3312"/>
    <cellStyle name="Normal 3 4 2 6" xfId="2386"/>
    <cellStyle name="Normal 3 4 3" xfId="1343"/>
    <cellStyle name="Normal 3 4 3 2" xfId="1344"/>
    <cellStyle name="Normal 3 4 3 2 2" xfId="1345"/>
    <cellStyle name="Normal 3 4 3 2 2 2" xfId="3315"/>
    <cellStyle name="Normal 3 4 3 2 3" xfId="3314"/>
    <cellStyle name="Normal 3 4 3 3" xfId="1346"/>
    <cellStyle name="Normal 3 4 3 3 2" xfId="1347"/>
    <cellStyle name="Normal 3 4 3 3 2 2" xfId="3317"/>
    <cellStyle name="Normal 3 4 3 3 3" xfId="3316"/>
    <cellStyle name="Normal 3 4 3 4" xfId="1348"/>
    <cellStyle name="Normal 3 4 3 4 2" xfId="3318"/>
    <cellStyle name="Normal 3 4 3 5" xfId="3313"/>
    <cellStyle name="Normal 3 4 4" xfId="1349"/>
    <cellStyle name="Normal 3 4 4 2" xfId="1350"/>
    <cellStyle name="Normal 3 4 4 2 2" xfId="3320"/>
    <cellStyle name="Normal 3 4 4 3" xfId="3319"/>
    <cellStyle name="Normal 3 4 5" xfId="1351"/>
    <cellStyle name="Normal 3 4 5 2" xfId="1352"/>
    <cellStyle name="Normal 3 4 5 2 2" xfId="3322"/>
    <cellStyle name="Normal 3 4 5 3" xfId="3321"/>
    <cellStyle name="Normal 3 4 6" xfId="1353"/>
    <cellStyle name="Normal 3 4 6 2" xfId="3323"/>
    <cellStyle name="Normal 3 4 7" xfId="2317"/>
    <cellStyle name="Normal 3 5" xfId="1354"/>
    <cellStyle name="Normal 3 5 2" xfId="1355"/>
    <cellStyle name="Normal 3 5 2 2" xfId="1356"/>
    <cellStyle name="Normal 3 5 2 2 2" xfId="1357"/>
    <cellStyle name="Normal 3 5 2 2 2 2" xfId="3327"/>
    <cellStyle name="Normal 3 5 2 2 3" xfId="3326"/>
    <cellStyle name="Normal 3 5 2 3" xfId="1358"/>
    <cellStyle name="Normal 3 5 2 3 2" xfId="1359"/>
    <cellStyle name="Normal 3 5 2 3 2 2" xfId="3329"/>
    <cellStyle name="Normal 3 5 2 3 3" xfId="3328"/>
    <cellStyle name="Normal 3 5 2 4" xfId="1360"/>
    <cellStyle name="Normal 3 5 2 4 2" xfId="3330"/>
    <cellStyle name="Normal 3 5 2 5" xfId="3325"/>
    <cellStyle name="Normal 3 5 3" xfId="1361"/>
    <cellStyle name="Normal 3 5 3 2" xfId="1362"/>
    <cellStyle name="Normal 3 5 3 2 2" xfId="3332"/>
    <cellStyle name="Normal 3 5 3 3" xfId="3331"/>
    <cellStyle name="Normal 3 5 4" xfId="1363"/>
    <cellStyle name="Normal 3 5 4 2" xfId="1364"/>
    <cellStyle name="Normal 3 5 4 2 2" xfId="3334"/>
    <cellStyle name="Normal 3 5 4 3" xfId="3333"/>
    <cellStyle name="Normal 3 5 5" xfId="1365"/>
    <cellStyle name="Normal 3 5 5 2" xfId="3335"/>
    <cellStyle name="Normal 3 5 6" xfId="3324"/>
    <cellStyle name="Normal 30" xfId="216"/>
    <cellStyle name="Normal 30 2" xfId="217"/>
    <cellStyle name="Normal 30 2 2" xfId="369"/>
    <cellStyle name="Normal 30 2 2 2" xfId="1366"/>
    <cellStyle name="Normal 30 2 2 2 2" xfId="1367"/>
    <cellStyle name="Normal 30 2 2 2 2 2" xfId="1368"/>
    <cellStyle name="Normal 30 2 2 2 2 2 2" xfId="3338"/>
    <cellStyle name="Normal 30 2 2 2 2 3" xfId="3337"/>
    <cellStyle name="Normal 30 2 2 2 3" xfId="1369"/>
    <cellStyle name="Normal 30 2 2 2 3 2" xfId="1370"/>
    <cellStyle name="Normal 30 2 2 2 3 2 2" xfId="3340"/>
    <cellStyle name="Normal 30 2 2 2 3 3" xfId="3339"/>
    <cellStyle name="Normal 30 2 2 2 4" xfId="1371"/>
    <cellStyle name="Normal 30 2 2 2 4 2" xfId="3341"/>
    <cellStyle name="Normal 30 2 2 2 5" xfId="3336"/>
    <cellStyle name="Normal 30 2 2 3" xfId="1372"/>
    <cellStyle name="Normal 30 2 2 3 2" xfId="1373"/>
    <cellStyle name="Normal 30 2 2 3 2 2" xfId="3343"/>
    <cellStyle name="Normal 30 2 2 3 3" xfId="3342"/>
    <cellStyle name="Normal 30 2 2 4" xfId="1374"/>
    <cellStyle name="Normal 30 2 2 4 2" xfId="1375"/>
    <cellStyle name="Normal 30 2 2 4 2 2" xfId="3345"/>
    <cellStyle name="Normal 30 2 2 4 3" xfId="3344"/>
    <cellStyle name="Normal 30 2 2 5" xfId="1376"/>
    <cellStyle name="Normal 30 2 2 5 2" xfId="3346"/>
    <cellStyle name="Normal 30 2 2 6" xfId="2387"/>
    <cellStyle name="Normal 30 2 3" xfId="1377"/>
    <cellStyle name="Normal 30 2 3 2" xfId="1378"/>
    <cellStyle name="Normal 30 2 3 2 2" xfId="1379"/>
    <cellStyle name="Normal 30 2 3 2 2 2" xfId="3349"/>
    <cellStyle name="Normal 30 2 3 2 3" xfId="3348"/>
    <cellStyle name="Normal 30 2 3 3" xfId="1380"/>
    <cellStyle name="Normal 30 2 3 3 2" xfId="1381"/>
    <cellStyle name="Normal 30 2 3 3 2 2" xfId="3351"/>
    <cellStyle name="Normal 30 2 3 3 3" xfId="3350"/>
    <cellStyle name="Normal 30 2 3 4" xfId="1382"/>
    <cellStyle name="Normal 30 2 3 4 2" xfId="3352"/>
    <cellStyle name="Normal 30 2 3 5" xfId="3347"/>
    <cellStyle name="Normal 30 2 4" xfId="1383"/>
    <cellStyle name="Normal 30 2 4 2" xfId="1384"/>
    <cellStyle name="Normal 30 2 4 2 2" xfId="3354"/>
    <cellStyle name="Normal 30 2 4 3" xfId="3353"/>
    <cellStyle name="Normal 30 2 5" xfId="1385"/>
    <cellStyle name="Normal 30 2 5 2" xfId="1386"/>
    <cellStyle name="Normal 30 2 5 2 2" xfId="3356"/>
    <cellStyle name="Normal 30 2 5 3" xfId="3355"/>
    <cellStyle name="Normal 30 2 6" xfId="1387"/>
    <cellStyle name="Normal 30 2 6 2" xfId="3357"/>
    <cellStyle name="Normal 30 2 7" xfId="2319"/>
    <cellStyle name="Normal 30 3" xfId="370"/>
    <cellStyle name="Normal 30 3 2" xfId="1388"/>
    <cellStyle name="Normal 30 3 2 2" xfId="1389"/>
    <cellStyle name="Normal 30 3 2 2 2" xfId="1390"/>
    <cellStyle name="Normal 30 3 2 2 2 2" xfId="3360"/>
    <cellStyle name="Normal 30 3 2 2 3" xfId="3359"/>
    <cellStyle name="Normal 30 3 2 3" xfId="1391"/>
    <cellStyle name="Normal 30 3 2 3 2" xfId="1392"/>
    <cellStyle name="Normal 30 3 2 3 2 2" xfId="3362"/>
    <cellStyle name="Normal 30 3 2 3 3" xfId="3361"/>
    <cellStyle name="Normal 30 3 2 4" xfId="1393"/>
    <cellStyle name="Normal 30 3 2 4 2" xfId="3363"/>
    <cellStyle name="Normal 30 3 2 5" xfId="3358"/>
    <cellStyle name="Normal 30 3 3" xfId="1394"/>
    <cellStyle name="Normal 30 3 3 2" xfId="1395"/>
    <cellStyle name="Normal 30 3 3 2 2" xfId="3365"/>
    <cellStyle name="Normal 30 3 3 3" xfId="3364"/>
    <cellStyle name="Normal 30 3 4" xfId="1396"/>
    <cellStyle name="Normal 30 3 4 2" xfId="1397"/>
    <cellStyle name="Normal 30 3 4 2 2" xfId="3367"/>
    <cellStyle name="Normal 30 3 4 3" xfId="3366"/>
    <cellStyle name="Normal 30 3 5" xfId="1398"/>
    <cellStyle name="Normal 30 3 5 2" xfId="3368"/>
    <cellStyle name="Normal 30 3 6" xfId="2388"/>
    <cellStyle name="Normal 30 4" xfId="1399"/>
    <cellStyle name="Normal 30 4 2" xfId="1400"/>
    <cellStyle name="Normal 30 4 2 2" xfId="1401"/>
    <cellStyle name="Normal 30 4 2 2 2" xfId="3371"/>
    <cellStyle name="Normal 30 4 2 3" xfId="3370"/>
    <cellStyle name="Normal 30 4 3" xfId="1402"/>
    <cellStyle name="Normal 30 4 3 2" xfId="1403"/>
    <cellStyle name="Normal 30 4 3 2 2" xfId="3373"/>
    <cellStyle name="Normal 30 4 3 3" xfId="3372"/>
    <cellStyle name="Normal 30 4 4" xfId="1404"/>
    <cellStyle name="Normal 30 4 4 2" xfId="3374"/>
    <cellStyle name="Normal 30 4 5" xfId="3369"/>
    <cellStyle name="Normal 30 5" xfId="1405"/>
    <cellStyle name="Normal 30 5 2" xfId="1406"/>
    <cellStyle name="Normal 30 5 2 2" xfId="3376"/>
    <cellStyle name="Normal 30 5 3" xfId="3375"/>
    <cellStyle name="Normal 30 6" xfId="1407"/>
    <cellStyle name="Normal 30 6 2" xfId="1408"/>
    <cellStyle name="Normal 30 6 2 2" xfId="3378"/>
    <cellStyle name="Normal 30 6 3" xfId="3377"/>
    <cellStyle name="Normal 30 7" xfId="1409"/>
    <cellStyle name="Normal 30 7 2" xfId="3379"/>
    <cellStyle name="Normal 30 8" xfId="2318"/>
    <cellStyle name="Normal 31" xfId="218"/>
    <cellStyle name="Normal 31 2" xfId="219"/>
    <cellStyle name="Normal 31 2 2" xfId="371"/>
    <cellStyle name="Normal 31 2 2 2" xfId="1410"/>
    <cellStyle name="Normal 31 2 2 2 2" xfId="1411"/>
    <cellStyle name="Normal 31 2 2 2 2 2" xfId="1412"/>
    <cellStyle name="Normal 31 2 2 2 2 2 2" xfId="3382"/>
    <cellStyle name="Normal 31 2 2 2 2 3" xfId="3381"/>
    <cellStyle name="Normal 31 2 2 2 3" xfId="1413"/>
    <cellStyle name="Normal 31 2 2 2 3 2" xfId="1414"/>
    <cellStyle name="Normal 31 2 2 2 3 2 2" xfId="3384"/>
    <cellStyle name="Normal 31 2 2 2 3 3" xfId="3383"/>
    <cellStyle name="Normal 31 2 2 2 4" xfId="1415"/>
    <cellStyle name="Normal 31 2 2 2 4 2" xfId="3385"/>
    <cellStyle name="Normal 31 2 2 2 5" xfId="3380"/>
    <cellStyle name="Normal 31 2 2 3" xfId="1416"/>
    <cellStyle name="Normal 31 2 2 3 2" xfId="1417"/>
    <cellStyle name="Normal 31 2 2 3 2 2" xfId="3387"/>
    <cellStyle name="Normal 31 2 2 3 3" xfId="3386"/>
    <cellStyle name="Normal 31 2 2 4" xfId="1418"/>
    <cellStyle name="Normal 31 2 2 4 2" xfId="1419"/>
    <cellStyle name="Normal 31 2 2 4 2 2" xfId="3389"/>
    <cellStyle name="Normal 31 2 2 4 3" xfId="3388"/>
    <cellStyle name="Normal 31 2 2 5" xfId="1420"/>
    <cellStyle name="Normal 31 2 2 5 2" xfId="3390"/>
    <cellStyle name="Normal 31 2 2 6" xfId="2389"/>
    <cellStyle name="Normal 31 2 3" xfId="1421"/>
    <cellStyle name="Normal 31 2 3 2" xfId="1422"/>
    <cellStyle name="Normal 31 2 3 2 2" xfId="1423"/>
    <cellStyle name="Normal 31 2 3 2 2 2" xfId="3393"/>
    <cellStyle name="Normal 31 2 3 2 3" xfId="3392"/>
    <cellStyle name="Normal 31 2 3 3" xfId="1424"/>
    <cellStyle name="Normal 31 2 3 3 2" xfId="1425"/>
    <cellStyle name="Normal 31 2 3 3 2 2" xfId="3395"/>
    <cellStyle name="Normal 31 2 3 3 3" xfId="3394"/>
    <cellStyle name="Normal 31 2 3 4" xfId="1426"/>
    <cellStyle name="Normal 31 2 3 4 2" xfId="3396"/>
    <cellStyle name="Normal 31 2 3 5" xfId="3391"/>
    <cellStyle name="Normal 31 2 4" xfId="1427"/>
    <cellStyle name="Normal 31 2 4 2" xfId="1428"/>
    <cellStyle name="Normal 31 2 4 2 2" xfId="3398"/>
    <cellStyle name="Normal 31 2 4 3" xfId="3397"/>
    <cellStyle name="Normal 31 2 5" xfId="1429"/>
    <cellStyle name="Normal 31 2 5 2" xfId="1430"/>
    <cellStyle name="Normal 31 2 5 2 2" xfId="3400"/>
    <cellStyle name="Normal 31 2 5 3" xfId="3399"/>
    <cellStyle name="Normal 31 2 6" xfId="1431"/>
    <cellStyle name="Normal 31 2 6 2" xfId="3401"/>
    <cellStyle name="Normal 31 2 7" xfId="2321"/>
    <cellStyle name="Normal 31 3" xfId="372"/>
    <cellStyle name="Normal 31 3 2" xfId="1432"/>
    <cellStyle name="Normal 31 3 2 2" xfId="1433"/>
    <cellStyle name="Normal 31 3 2 2 2" xfId="1434"/>
    <cellStyle name="Normal 31 3 2 2 2 2" xfId="3404"/>
    <cellStyle name="Normal 31 3 2 2 3" xfId="3403"/>
    <cellStyle name="Normal 31 3 2 3" xfId="1435"/>
    <cellStyle name="Normal 31 3 2 3 2" xfId="1436"/>
    <cellStyle name="Normal 31 3 2 3 2 2" xfId="3406"/>
    <cellStyle name="Normal 31 3 2 3 3" xfId="3405"/>
    <cellStyle name="Normal 31 3 2 4" xfId="1437"/>
    <cellStyle name="Normal 31 3 2 4 2" xfId="3407"/>
    <cellStyle name="Normal 31 3 2 5" xfId="3402"/>
    <cellStyle name="Normal 31 3 3" xfId="1438"/>
    <cellStyle name="Normal 31 3 3 2" xfId="1439"/>
    <cellStyle name="Normal 31 3 3 2 2" xfId="3409"/>
    <cellStyle name="Normal 31 3 3 3" xfId="3408"/>
    <cellStyle name="Normal 31 3 4" xfId="1440"/>
    <cellStyle name="Normal 31 3 4 2" xfId="1441"/>
    <cellStyle name="Normal 31 3 4 2 2" xfId="3411"/>
    <cellStyle name="Normal 31 3 4 3" xfId="3410"/>
    <cellStyle name="Normal 31 3 5" xfId="1442"/>
    <cellStyle name="Normal 31 3 5 2" xfId="3412"/>
    <cellStyle name="Normal 31 3 6" xfId="2390"/>
    <cellStyle name="Normal 31 4" xfId="1443"/>
    <cellStyle name="Normal 31 4 2" xfId="1444"/>
    <cellStyle name="Normal 31 4 2 2" xfId="1445"/>
    <cellStyle name="Normal 31 4 2 2 2" xfId="3415"/>
    <cellStyle name="Normal 31 4 2 3" xfId="3414"/>
    <cellStyle name="Normal 31 4 3" xfId="1446"/>
    <cellStyle name="Normal 31 4 3 2" xfId="1447"/>
    <cellStyle name="Normal 31 4 3 2 2" xfId="3417"/>
    <cellStyle name="Normal 31 4 3 3" xfId="3416"/>
    <cellStyle name="Normal 31 4 4" xfId="1448"/>
    <cellStyle name="Normal 31 4 4 2" xfId="3418"/>
    <cellStyle name="Normal 31 4 5" xfId="3413"/>
    <cellStyle name="Normal 31 5" xfId="1449"/>
    <cellStyle name="Normal 31 5 2" xfId="1450"/>
    <cellStyle name="Normal 31 5 2 2" xfId="3420"/>
    <cellStyle name="Normal 31 5 3" xfId="3419"/>
    <cellStyle name="Normal 31 6" xfId="1451"/>
    <cellStyle name="Normal 31 6 2" xfId="1452"/>
    <cellStyle name="Normal 31 6 2 2" xfId="3422"/>
    <cellStyle name="Normal 31 6 3" xfId="3421"/>
    <cellStyle name="Normal 31 7" xfId="1453"/>
    <cellStyle name="Normal 31 7 2" xfId="3423"/>
    <cellStyle name="Normal 31 8" xfId="2320"/>
    <cellStyle name="Normal 32" xfId="220"/>
    <cellStyle name="Normal 32 2" xfId="221"/>
    <cellStyle name="Normal 32 2 2" xfId="373"/>
    <cellStyle name="Normal 32 2 2 2" xfId="1454"/>
    <cellStyle name="Normal 32 2 2 2 2" xfId="1455"/>
    <cellStyle name="Normal 32 2 2 2 2 2" xfId="1456"/>
    <cellStyle name="Normal 32 2 2 2 2 2 2" xfId="3426"/>
    <cellStyle name="Normal 32 2 2 2 2 3" xfId="3425"/>
    <cellStyle name="Normal 32 2 2 2 3" xfId="1457"/>
    <cellStyle name="Normal 32 2 2 2 3 2" xfId="1458"/>
    <cellStyle name="Normal 32 2 2 2 3 2 2" xfId="3428"/>
    <cellStyle name="Normal 32 2 2 2 3 3" xfId="3427"/>
    <cellStyle name="Normal 32 2 2 2 4" xfId="1459"/>
    <cellStyle name="Normal 32 2 2 2 4 2" xfId="3429"/>
    <cellStyle name="Normal 32 2 2 2 5" xfId="3424"/>
    <cellStyle name="Normal 32 2 2 3" xfId="1460"/>
    <cellStyle name="Normal 32 2 2 3 2" xfId="1461"/>
    <cellStyle name="Normal 32 2 2 3 2 2" xfId="3431"/>
    <cellStyle name="Normal 32 2 2 3 3" xfId="3430"/>
    <cellStyle name="Normal 32 2 2 4" xfId="1462"/>
    <cellStyle name="Normal 32 2 2 4 2" xfId="1463"/>
    <cellStyle name="Normal 32 2 2 4 2 2" xfId="3433"/>
    <cellStyle name="Normal 32 2 2 4 3" xfId="3432"/>
    <cellStyle name="Normal 32 2 2 5" xfId="1464"/>
    <cellStyle name="Normal 32 2 2 5 2" xfId="3434"/>
    <cellStyle name="Normal 32 2 2 6" xfId="2391"/>
    <cellStyle name="Normal 32 2 3" xfId="1465"/>
    <cellStyle name="Normal 32 2 3 2" xfId="1466"/>
    <cellStyle name="Normal 32 2 3 2 2" xfId="1467"/>
    <cellStyle name="Normal 32 2 3 2 2 2" xfId="3437"/>
    <cellStyle name="Normal 32 2 3 2 3" xfId="3436"/>
    <cellStyle name="Normal 32 2 3 3" xfId="1468"/>
    <cellStyle name="Normal 32 2 3 3 2" xfId="1469"/>
    <cellStyle name="Normal 32 2 3 3 2 2" xfId="3439"/>
    <cellStyle name="Normal 32 2 3 3 3" xfId="3438"/>
    <cellStyle name="Normal 32 2 3 4" xfId="1470"/>
    <cellStyle name="Normal 32 2 3 4 2" xfId="3440"/>
    <cellStyle name="Normal 32 2 3 5" xfId="3435"/>
    <cellStyle name="Normal 32 2 4" xfId="1471"/>
    <cellStyle name="Normal 32 2 4 2" xfId="1472"/>
    <cellStyle name="Normal 32 2 4 2 2" xfId="3442"/>
    <cellStyle name="Normal 32 2 4 3" xfId="3441"/>
    <cellStyle name="Normal 32 2 5" xfId="1473"/>
    <cellStyle name="Normal 32 2 5 2" xfId="1474"/>
    <cellStyle name="Normal 32 2 5 2 2" xfId="3444"/>
    <cellStyle name="Normal 32 2 5 3" xfId="3443"/>
    <cellStyle name="Normal 32 2 6" xfId="1475"/>
    <cellStyle name="Normal 32 2 6 2" xfId="3445"/>
    <cellStyle name="Normal 32 2 7" xfId="2323"/>
    <cellStyle name="Normal 32 3" xfId="374"/>
    <cellStyle name="Normal 32 3 2" xfId="1476"/>
    <cellStyle name="Normal 32 3 2 2" xfId="1477"/>
    <cellStyle name="Normal 32 3 2 2 2" xfId="1478"/>
    <cellStyle name="Normal 32 3 2 2 2 2" xfId="3448"/>
    <cellStyle name="Normal 32 3 2 2 3" xfId="3447"/>
    <cellStyle name="Normal 32 3 2 3" xfId="1479"/>
    <cellStyle name="Normal 32 3 2 3 2" xfId="1480"/>
    <cellStyle name="Normal 32 3 2 3 2 2" xfId="3450"/>
    <cellStyle name="Normal 32 3 2 3 3" xfId="3449"/>
    <cellStyle name="Normal 32 3 2 4" xfId="1481"/>
    <cellStyle name="Normal 32 3 2 4 2" xfId="3451"/>
    <cellStyle name="Normal 32 3 2 5" xfId="3446"/>
    <cellStyle name="Normal 32 3 3" xfId="1482"/>
    <cellStyle name="Normal 32 3 3 2" xfId="1483"/>
    <cellStyle name="Normal 32 3 3 2 2" xfId="3453"/>
    <cellStyle name="Normal 32 3 3 3" xfId="3452"/>
    <cellStyle name="Normal 32 3 4" xfId="1484"/>
    <cellStyle name="Normal 32 3 4 2" xfId="1485"/>
    <cellStyle name="Normal 32 3 4 2 2" xfId="3455"/>
    <cellStyle name="Normal 32 3 4 3" xfId="3454"/>
    <cellStyle name="Normal 32 3 5" xfId="1486"/>
    <cellStyle name="Normal 32 3 5 2" xfId="3456"/>
    <cellStyle name="Normal 32 3 6" xfId="2392"/>
    <cellStyle name="Normal 32 4" xfId="1487"/>
    <cellStyle name="Normal 32 4 2" xfId="1488"/>
    <cellStyle name="Normal 32 4 2 2" xfId="1489"/>
    <cellStyle name="Normal 32 4 2 2 2" xfId="3459"/>
    <cellStyle name="Normal 32 4 2 3" xfId="3458"/>
    <cellStyle name="Normal 32 4 3" xfId="1490"/>
    <cellStyle name="Normal 32 4 3 2" xfId="1491"/>
    <cellStyle name="Normal 32 4 3 2 2" xfId="3461"/>
    <cellStyle name="Normal 32 4 3 3" xfId="3460"/>
    <cellStyle name="Normal 32 4 4" xfId="1492"/>
    <cellStyle name="Normal 32 4 4 2" xfId="3462"/>
    <cellStyle name="Normal 32 4 5" xfId="3457"/>
    <cellStyle name="Normal 32 5" xfId="1493"/>
    <cellStyle name="Normal 32 5 2" xfId="1494"/>
    <cellStyle name="Normal 32 5 2 2" xfId="3464"/>
    <cellStyle name="Normal 32 5 3" xfId="3463"/>
    <cellStyle name="Normal 32 6" xfId="1495"/>
    <cellStyle name="Normal 32 6 2" xfId="1496"/>
    <cellStyle name="Normal 32 6 2 2" xfId="3466"/>
    <cellStyle name="Normal 32 6 3" xfId="3465"/>
    <cellStyle name="Normal 32 7" xfId="1497"/>
    <cellStyle name="Normal 32 7 2" xfId="3467"/>
    <cellStyle name="Normal 32 8" xfId="2322"/>
    <cellStyle name="Normal 33" xfId="222"/>
    <cellStyle name="Normal 33 2" xfId="223"/>
    <cellStyle name="Normal 33 2 2" xfId="375"/>
    <cellStyle name="Normal 33 2 2 2" xfId="1498"/>
    <cellStyle name="Normal 33 2 2 2 2" xfId="1499"/>
    <cellStyle name="Normal 33 2 2 2 2 2" xfId="1500"/>
    <cellStyle name="Normal 33 2 2 2 2 2 2" xfId="3470"/>
    <cellStyle name="Normal 33 2 2 2 2 3" xfId="3469"/>
    <cellStyle name="Normal 33 2 2 2 3" xfId="1501"/>
    <cellStyle name="Normal 33 2 2 2 3 2" xfId="1502"/>
    <cellStyle name="Normal 33 2 2 2 3 2 2" xfId="3472"/>
    <cellStyle name="Normal 33 2 2 2 3 3" xfId="3471"/>
    <cellStyle name="Normal 33 2 2 2 4" xfId="1503"/>
    <cellStyle name="Normal 33 2 2 2 4 2" xfId="3473"/>
    <cellStyle name="Normal 33 2 2 2 5" xfId="3468"/>
    <cellStyle name="Normal 33 2 2 3" xfId="1504"/>
    <cellStyle name="Normal 33 2 2 3 2" xfId="1505"/>
    <cellStyle name="Normal 33 2 2 3 2 2" xfId="3475"/>
    <cellStyle name="Normal 33 2 2 3 3" xfId="3474"/>
    <cellStyle name="Normal 33 2 2 4" xfId="1506"/>
    <cellStyle name="Normal 33 2 2 4 2" xfId="1507"/>
    <cellStyle name="Normal 33 2 2 4 2 2" xfId="3477"/>
    <cellStyle name="Normal 33 2 2 4 3" xfId="3476"/>
    <cellStyle name="Normal 33 2 2 5" xfId="1508"/>
    <cellStyle name="Normal 33 2 2 5 2" xfId="3478"/>
    <cellStyle name="Normal 33 2 2 6" xfId="2393"/>
    <cellStyle name="Normal 33 2 3" xfId="1509"/>
    <cellStyle name="Normal 33 2 3 2" xfId="1510"/>
    <cellStyle name="Normal 33 2 3 2 2" xfId="1511"/>
    <cellStyle name="Normal 33 2 3 2 2 2" xfId="3481"/>
    <cellStyle name="Normal 33 2 3 2 3" xfId="3480"/>
    <cellStyle name="Normal 33 2 3 3" xfId="1512"/>
    <cellStyle name="Normal 33 2 3 3 2" xfId="1513"/>
    <cellStyle name="Normal 33 2 3 3 2 2" xfId="3483"/>
    <cellStyle name="Normal 33 2 3 3 3" xfId="3482"/>
    <cellStyle name="Normal 33 2 3 4" xfId="1514"/>
    <cellStyle name="Normal 33 2 3 4 2" xfId="3484"/>
    <cellStyle name="Normal 33 2 3 5" xfId="3479"/>
    <cellStyle name="Normal 33 2 4" xfId="1515"/>
    <cellStyle name="Normal 33 2 4 2" xfId="1516"/>
    <cellStyle name="Normal 33 2 4 2 2" xfId="3486"/>
    <cellStyle name="Normal 33 2 4 3" xfId="3485"/>
    <cellStyle name="Normal 33 2 5" xfId="1517"/>
    <cellStyle name="Normal 33 2 5 2" xfId="1518"/>
    <cellStyle name="Normal 33 2 5 2 2" xfId="3488"/>
    <cellStyle name="Normal 33 2 5 3" xfId="3487"/>
    <cellStyle name="Normal 33 2 6" xfId="1519"/>
    <cellStyle name="Normal 33 2 6 2" xfId="3489"/>
    <cellStyle name="Normal 33 2 7" xfId="2325"/>
    <cellStyle name="Normal 33 3" xfId="376"/>
    <cellStyle name="Normal 33 3 2" xfId="1520"/>
    <cellStyle name="Normal 33 3 2 2" xfId="1521"/>
    <cellStyle name="Normal 33 3 2 2 2" xfId="1522"/>
    <cellStyle name="Normal 33 3 2 2 2 2" xfId="3492"/>
    <cellStyle name="Normal 33 3 2 2 3" xfId="3491"/>
    <cellStyle name="Normal 33 3 2 3" xfId="1523"/>
    <cellStyle name="Normal 33 3 2 3 2" xfId="1524"/>
    <cellStyle name="Normal 33 3 2 3 2 2" xfId="3494"/>
    <cellStyle name="Normal 33 3 2 3 3" xfId="3493"/>
    <cellStyle name="Normal 33 3 2 4" xfId="1525"/>
    <cellStyle name="Normal 33 3 2 4 2" xfId="3495"/>
    <cellStyle name="Normal 33 3 2 5" xfId="3490"/>
    <cellStyle name="Normal 33 3 3" xfId="1526"/>
    <cellStyle name="Normal 33 3 3 2" xfId="1527"/>
    <cellStyle name="Normal 33 3 3 2 2" xfId="3497"/>
    <cellStyle name="Normal 33 3 3 3" xfId="3496"/>
    <cellStyle name="Normal 33 3 4" xfId="1528"/>
    <cellStyle name="Normal 33 3 4 2" xfId="1529"/>
    <cellStyle name="Normal 33 3 4 2 2" xfId="3499"/>
    <cellStyle name="Normal 33 3 4 3" xfId="3498"/>
    <cellStyle name="Normal 33 3 5" xfId="1530"/>
    <cellStyle name="Normal 33 3 5 2" xfId="3500"/>
    <cellStyle name="Normal 33 3 6" xfId="2394"/>
    <cellStyle name="Normal 33 4" xfId="1531"/>
    <cellStyle name="Normal 33 4 2" xfId="1532"/>
    <cellStyle name="Normal 33 4 2 2" xfId="1533"/>
    <cellStyle name="Normal 33 4 2 2 2" xfId="3503"/>
    <cellStyle name="Normal 33 4 2 3" xfId="3502"/>
    <cellStyle name="Normal 33 4 3" xfId="1534"/>
    <cellStyle name="Normal 33 4 3 2" xfId="1535"/>
    <cellStyle name="Normal 33 4 3 2 2" xfId="3505"/>
    <cellStyle name="Normal 33 4 3 3" xfId="3504"/>
    <cellStyle name="Normal 33 4 4" xfId="1536"/>
    <cellStyle name="Normal 33 4 4 2" xfId="3506"/>
    <cellStyle name="Normal 33 4 5" xfId="3501"/>
    <cellStyle name="Normal 33 5" xfId="1537"/>
    <cellStyle name="Normal 33 5 2" xfId="1538"/>
    <cellStyle name="Normal 33 5 2 2" xfId="3508"/>
    <cellStyle name="Normal 33 5 3" xfId="3507"/>
    <cellStyle name="Normal 33 6" xfId="1539"/>
    <cellStyle name="Normal 33 6 2" xfId="1540"/>
    <cellStyle name="Normal 33 6 2 2" xfId="3510"/>
    <cellStyle name="Normal 33 6 3" xfId="3509"/>
    <cellStyle name="Normal 33 7" xfId="1541"/>
    <cellStyle name="Normal 33 7 2" xfId="3511"/>
    <cellStyle name="Normal 33 8" xfId="2324"/>
    <cellStyle name="Normal 34" xfId="6"/>
    <cellStyle name="Normal 34 2" xfId="7"/>
    <cellStyle name="Normal 34 2 2" xfId="377"/>
    <cellStyle name="Normal 34 2 2 2" xfId="1542"/>
    <cellStyle name="Normal 34 2 2 2 2" xfId="1543"/>
    <cellStyle name="Normal 34 2 2 2 2 2" xfId="1544"/>
    <cellStyle name="Normal 34 2 2 2 2 2 2" xfId="3514"/>
    <cellStyle name="Normal 34 2 2 2 2 3" xfId="3513"/>
    <cellStyle name="Normal 34 2 2 2 3" xfId="1545"/>
    <cellStyle name="Normal 34 2 2 2 3 2" xfId="1546"/>
    <cellStyle name="Normal 34 2 2 2 3 2 2" xfId="3516"/>
    <cellStyle name="Normal 34 2 2 2 3 3" xfId="3515"/>
    <cellStyle name="Normal 34 2 2 2 4" xfId="1547"/>
    <cellStyle name="Normal 34 2 2 2 4 2" xfId="3517"/>
    <cellStyle name="Normal 34 2 2 2 5" xfId="3512"/>
    <cellStyle name="Normal 34 2 2 3" xfId="1548"/>
    <cellStyle name="Normal 34 2 2 3 2" xfId="1549"/>
    <cellStyle name="Normal 34 2 2 3 2 2" xfId="3519"/>
    <cellStyle name="Normal 34 2 2 3 3" xfId="3518"/>
    <cellStyle name="Normal 34 2 2 4" xfId="1550"/>
    <cellStyle name="Normal 34 2 2 4 2" xfId="1551"/>
    <cellStyle name="Normal 34 2 2 4 2 2" xfId="3521"/>
    <cellStyle name="Normal 34 2 2 4 3" xfId="3520"/>
    <cellStyle name="Normal 34 2 2 5" xfId="1552"/>
    <cellStyle name="Normal 34 2 2 5 2" xfId="3522"/>
    <cellStyle name="Normal 34 2 2 6" xfId="2395"/>
    <cellStyle name="Normal 34 2 3" xfId="1553"/>
    <cellStyle name="Normal 34 2 3 2" xfId="1554"/>
    <cellStyle name="Normal 34 2 3 2 2" xfId="1555"/>
    <cellStyle name="Normal 34 2 3 2 2 2" xfId="3525"/>
    <cellStyle name="Normal 34 2 3 2 3" xfId="3524"/>
    <cellStyle name="Normal 34 2 3 3" xfId="1556"/>
    <cellStyle name="Normal 34 2 3 3 2" xfId="1557"/>
    <cellStyle name="Normal 34 2 3 3 2 2" xfId="3527"/>
    <cellStyle name="Normal 34 2 3 3 3" xfId="3526"/>
    <cellStyle name="Normal 34 2 3 4" xfId="1558"/>
    <cellStyle name="Normal 34 2 3 4 2" xfId="3528"/>
    <cellStyle name="Normal 34 2 3 5" xfId="3523"/>
    <cellStyle name="Normal 34 2 4" xfId="1559"/>
    <cellStyle name="Normal 34 2 4 2" xfId="1560"/>
    <cellStyle name="Normal 34 2 4 2 2" xfId="3530"/>
    <cellStyle name="Normal 34 2 4 3" xfId="3529"/>
    <cellStyle name="Normal 34 2 5" xfId="1561"/>
    <cellStyle name="Normal 34 2 5 2" xfId="1562"/>
    <cellStyle name="Normal 34 2 5 2 2" xfId="3532"/>
    <cellStyle name="Normal 34 2 5 3" xfId="3531"/>
    <cellStyle name="Normal 34 2 6" xfId="1563"/>
    <cellStyle name="Normal 34 2 6 2" xfId="3533"/>
    <cellStyle name="Normal 34 2 7" xfId="2326"/>
    <cellStyle name="Normal 34 2 8" xfId="224"/>
    <cellStyle name="Normal 35" xfId="8"/>
    <cellStyle name="Normal 35 2" xfId="9"/>
    <cellStyle name="Normal 36" xfId="10"/>
    <cellStyle name="Normal 36 2" xfId="11"/>
    <cellStyle name="Normal 37" xfId="225"/>
    <cellStyle name="Normal 38" xfId="226"/>
    <cellStyle name="Normal 39" xfId="227"/>
    <cellStyle name="Normal 4" xfId="228"/>
    <cellStyle name="Normal 4 2" xfId="229"/>
    <cellStyle name="Normal 4 2 2" xfId="230"/>
    <cellStyle name="Normal 4 3" xfId="231"/>
    <cellStyle name="Normal 4 4" xfId="232"/>
    <cellStyle name="Normal 4 5" xfId="233"/>
    <cellStyle name="Normal 4 5 2" xfId="378"/>
    <cellStyle name="Normal 4 5 2 2" xfId="1564"/>
    <cellStyle name="Normal 4 5 2 2 2" xfId="1565"/>
    <cellStyle name="Normal 4 5 2 2 2 2" xfId="1566"/>
    <cellStyle name="Normal 4 5 2 2 2 2 2" xfId="3536"/>
    <cellStyle name="Normal 4 5 2 2 2 3" xfId="3535"/>
    <cellStyle name="Normal 4 5 2 2 3" xfId="1567"/>
    <cellStyle name="Normal 4 5 2 2 3 2" xfId="1568"/>
    <cellStyle name="Normal 4 5 2 2 3 2 2" xfId="3538"/>
    <cellStyle name="Normal 4 5 2 2 3 3" xfId="3537"/>
    <cellStyle name="Normal 4 5 2 2 4" xfId="1569"/>
    <cellStyle name="Normal 4 5 2 2 4 2" xfId="3539"/>
    <cellStyle name="Normal 4 5 2 2 5" xfId="3534"/>
    <cellStyle name="Normal 4 5 2 3" xfId="1570"/>
    <cellStyle name="Normal 4 5 2 3 2" xfId="1571"/>
    <cellStyle name="Normal 4 5 2 3 2 2" xfId="3541"/>
    <cellStyle name="Normal 4 5 2 3 3" xfId="3540"/>
    <cellStyle name="Normal 4 5 2 4" xfId="1572"/>
    <cellStyle name="Normal 4 5 2 4 2" xfId="1573"/>
    <cellStyle name="Normal 4 5 2 4 2 2" xfId="3543"/>
    <cellStyle name="Normal 4 5 2 4 3" xfId="3542"/>
    <cellStyle name="Normal 4 5 2 5" xfId="1574"/>
    <cellStyle name="Normal 4 5 2 5 2" xfId="3544"/>
    <cellStyle name="Normal 4 5 2 6" xfId="2396"/>
    <cellStyle name="Normal 4 5 3" xfId="1575"/>
    <cellStyle name="Normal 4 5 3 2" xfId="1576"/>
    <cellStyle name="Normal 4 5 3 2 2" xfId="1577"/>
    <cellStyle name="Normal 4 5 3 2 2 2" xfId="3547"/>
    <cellStyle name="Normal 4 5 3 2 3" xfId="3546"/>
    <cellStyle name="Normal 4 5 3 3" xfId="1578"/>
    <cellStyle name="Normal 4 5 3 3 2" xfId="1579"/>
    <cellStyle name="Normal 4 5 3 3 2 2" xfId="3549"/>
    <cellStyle name="Normal 4 5 3 3 3" xfId="3548"/>
    <cellStyle name="Normal 4 5 3 4" xfId="1580"/>
    <cellStyle name="Normal 4 5 3 4 2" xfId="3550"/>
    <cellStyle name="Normal 4 5 3 5" xfId="3545"/>
    <cellStyle name="Normal 4 5 4" xfId="1581"/>
    <cellStyle name="Normal 4 5 4 2" xfId="1582"/>
    <cellStyle name="Normal 4 5 4 2 2" xfId="3552"/>
    <cellStyle name="Normal 4 5 4 3" xfId="3551"/>
    <cellStyle name="Normal 4 5 5" xfId="1583"/>
    <cellStyle name="Normal 4 5 5 2" xfId="1584"/>
    <cellStyle name="Normal 4 5 5 2 2" xfId="3554"/>
    <cellStyle name="Normal 4 5 5 3" xfId="3553"/>
    <cellStyle name="Normal 4 5 6" xfId="1585"/>
    <cellStyle name="Normal 4 5 6 2" xfId="3555"/>
    <cellStyle name="Normal 4 5 7" xfId="2327"/>
    <cellStyle name="Normal 4 6" xfId="1586"/>
    <cellStyle name="Normal 4 6 2" xfId="1587"/>
    <cellStyle name="Normal 4 6 2 2" xfId="1588"/>
    <cellStyle name="Normal 4 6 2 2 2" xfId="1589"/>
    <cellStyle name="Normal 4 6 2 2 2 2" xfId="3559"/>
    <cellStyle name="Normal 4 6 2 2 3" xfId="3558"/>
    <cellStyle name="Normal 4 6 2 3" xfId="1590"/>
    <cellStyle name="Normal 4 6 2 3 2" xfId="1591"/>
    <cellStyle name="Normal 4 6 2 3 2 2" xfId="3561"/>
    <cellStyle name="Normal 4 6 2 3 3" xfId="3560"/>
    <cellStyle name="Normal 4 6 2 4" xfId="1592"/>
    <cellStyle name="Normal 4 6 2 4 2" xfId="3562"/>
    <cellStyle name="Normal 4 6 2 5" xfId="3557"/>
    <cellStyle name="Normal 4 6 3" xfId="1593"/>
    <cellStyle name="Normal 4 6 3 2" xfId="1594"/>
    <cellStyle name="Normal 4 6 3 2 2" xfId="3564"/>
    <cellStyle name="Normal 4 6 3 3" xfId="3563"/>
    <cellStyle name="Normal 4 6 4" xfId="1595"/>
    <cellStyle name="Normal 4 6 4 2" xfId="1596"/>
    <cellStyle name="Normal 4 6 4 2 2" xfId="3566"/>
    <cellStyle name="Normal 4 6 4 3" xfId="3565"/>
    <cellStyle name="Normal 4 6 5" xfId="1597"/>
    <cellStyle name="Normal 4 6 5 2" xfId="3567"/>
    <cellStyle name="Normal 4 6 6" xfId="3556"/>
    <cellStyle name="Normal 40" xfId="234"/>
    <cellStyle name="Normal 41" xfId="235"/>
    <cellStyle name="Normal 42" xfId="236"/>
    <cellStyle name="Normal 43" xfId="237"/>
    <cellStyle name="Normal 44" xfId="238"/>
    <cellStyle name="Normal 45" xfId="239"/>
    <cellStyle name="Normal 46" xfId="240"/>
    <cellStyle name="Normal 47" xfId="12"/>
    <cellStyle name="Normal 47 2" xfId="13"/>
    <cellStyle name="Normal 47 2 2" xfId="379"/>
    <cellStyle name="Normal 47 2 2 2" xfId="1598"/>
    <cellStyle name="Normal 47 2 2 2 2" xfId="1599"/>
    <cellStyle name="Normal 47 2 2 2 2 2" xfId="1600"/>
    <cellStyle name="Normal 47 2 2 2 2 2 2" xfId="3570"/>
    <cellStyle name="Normal 47 2 2 2 2 3" xfId="3569"/>
    <cellStyle name="Normal 47 2 2 2 3" xfId="1601"/>
    <cellStyle name="Normal 47 2 2 2 3 2" xfId="1602"/>
    <cellStyle name="Normal 47 2 2 2 3 2 2" xfId="3572"/>
    <cellStyle name="Normal 47 2 2 2 3 3" xfId="3571"/>
    <cellStyle name="Normal 47 2 2 2 4" xfId="1603"/>
    <cellStyle name="Normal 47 2 2 2 4 2" xfId="3573"/>
    <cellStyle name="Normal 47 2 2 2 5" xfId="3568"/>
    <cellStyle name="Normal 47 2 2 3" xfId="1604"/>
    <cellStyle name="Normal 47 2 2 3 2" xfId="1605"/>
    <cellStyle name="Normal 47 2 2 3 2 2" xfId="3575"/>
    <cellStyle name="Normal 47 2 2 3 3" xfId="3574"/>
    <cellStyle name="Normal 47 2 2 4" xfId="1606"/>
    <cellStyle name="Normal 47 2 2 4 2" xfId="1607"/>
    <cellStyle name="Normal 47 2 2 4 2 2" xfId="3577"/>
    <cellStyle name="Normal 47 2 2 4 3" xfId="3576"/>
    <cellStyle name="Normal 47 2 2 5" xfId="1608"/>
    <cellStyle name="Normal 47 2 2 5 2" xfId="3578"/>
    <cellStyle name="Normal 47 2 2 6" xfId="2397"/>
    <cellStyle name="Normal 47 2 3" xfId="1609"/>
    <cellStyle name="Normal 47 2 3 2" xfId="1610"/>
    <cellStyle name="Normal 47 2 3 2 2" xfId="1611"/>
    <cellStyle name="Normal 47 2 3 2 2 2" xfId="3581"/>
    <cellStyle name="Normal 47 2 3 2 3" xfId="3580"/>
    <cellStyle name="Normal 47 2 3 3" xfId="1612"/>
    <cellStyle name="Normal 47 2 3 3 2" xfId="1613"/>
    <cellStyle name="Normal 47 2 3 3 2 2" xfId="3583"/>
    <cellStyle name="Normal 47 2 3 3 3" xfId="3582"/>
    <cellStyle name="Normal 47 2 3 4" xfId="1614"/>
    <cellStyle name="Normal 47 2 3 4 2" xfId="3584"/>
    <cellStyle name="Normal 47 2 3 5" xfId="3579"/>
    <cellStyle name="Normal 47 2 4" xfId="1615"/>
    <cellStyle name="Normal 47 2 4 2" xfId="1616"/>
    <cellStyle name="Normal 47 2 4 2 2" xfId="3586"/>
    <cellStyle name="Normal 47 2 4 3" xfId="3585"/>
    <cellStyle name="Normal 47 2 5" xfId="1617"/>
    <cellStyle name="Normal 47 2 5 2" xfId="1618"/>
    <cellStyle name="Normal 47 2 5 2 2" xfId="3588"/>
    <cellStyle name="Normal 47 2 5 3" xfId="3587"/>
    <cellStyle name="Normal 47 2 6" xfId="1619"/>
    <cellStyle name="Normal 47 2 6 2" xfId="3589"/>
    <cellStyle name="Normal 47 2 7" xfId="2328"/>
    <cellStyle name="Normal 47 2 8" xfId="241"/>
    <cellStyle name="Normal 48" xfId="242"/>
    <cellStyle name="Normal 49" xfId="14"/>
    <cellStyle name="Normal 49 2" xfId="15"/>
    <cellStyle name="Normal 5" xfId="16"/>
    <cellStyle name="Normal 5 2" xfId="17"/>
    <cellStyle name="Normal 5 3" xfId="406"/>
    <cellStyle name="Normal 50" xfId="243"/>
    <cellStyle name="Normal 50 2" xfId="380"/>
    <cellStyle name="Normal 50 2 2" xfId="1620"/>
    <cellStyle name="Normal 50 2 2 2" xfId="1621"/>
    <cellStyle name="Normal 50 2 2 2 2" xfId="1622"/>
    <cellStyle name="Normal 50 2 2 2 2 2" xfId="3592"/>
    <cellStyle name="Normal 50 2 2 2 3" xfId="3591"/>
    <cellStyle name="Normal 50 2 2 3" xfId="1623"/>
    <cellStyle name="Normal 50 2 2 3 2" xfId="1624"/>
    <cellStyle name="Normal 50 2 2 3 2 2" xfId="3594"/>
    <cellStyle name="Normal 50 2 2 3 3" xfId="3593"/>
    <cellStyle name="Normal 50 2 2 4" xfId="1625"/>
    <cellStyle name="Normal 50 2 2 4 2" xfId="3595"/>
    <cellStyle name="Normal 50 2 2 5" xfId="3590"/>
    <cellStyle name="Normal 50 2 3" xfId="1626"/>
    <cellStyle name="Normal 50 2 3 2" xfId="1627"/>
    <cellStyle name="Normal 50 2 3 2 2" xfId="3597"/>
    <cellStyle name="Normal 50 2 3 3" xfId="3596"/>
    <cellStyle name="Normal 50 2 4" xfId="1628"/>
    <cellStyle name="Normal 50 2 4 2" xfId="1629"/>
    <cellStyle name="Normal 50 2 4 2 2" xfId="3599"/>
    <cellStyle name="Normal 50 2 4 3" xfId="3598"/>
    <cellStyle name="Normal 50 2 5" xfId="1630"/>
    <cellStyle name="Normal 50 2 5 2" xfId="3600"/>
    <cellStyle name="Normal 50 2 6" xfId="2398"/>
    <cellStyle name="Normal 50 3" xfId="1631"/>
    <cellStyle name="Normal 50 3 2" xfId="1632"/>
    <cellStyle name="Normal 50 3 2 2" xfId="1633"/>
    <cellStyle name="Normal 50 3 2 2 2" xfId="3603"/>
    <cellStyle name="Normal 50 3 2 3" xfId="3602"/>
    <cellStyle name="Normal 50 3 3" xfId="1634"/>
    <cellStyle name="Normal 50 3 3 2" xfId="1635"/>
    <cellStyle name="Normal 50 3 3 2 2" xfId="3605"/>
    <cellStyle name="Normal 50 3 3 3" xfId="3604"/>
    <cellStyle name="Normal 50 3 4" xfId="1636"/>
    <cellStyle name="Normal 50 3 4 2" xfId="3606"/>
    <cellStyle name="Normal 50 3 5" xfId="3601"/>
    <cellStyle name="Normal 50 4" xfId="1637"/>
    <cellStyle name="Normal 50 4 2" xfId="1638"/>
    <cellStyle name="Normal 50 4 2 2" xfId="3608"/>
    <cellStyle name="Normal 50 4 3" xfId="3607"/>
    <cellStyle name="Normal 50 5" xfId="1639"/>
    <cellStyle name="Normal 50 5 2" xfId="1640"/>
    <cellStyle name="Normal 50 5 2 2" xfId="3610"/>
    <cellStyle name="Normal 50 5 3" xfId="3609"/>
    <cellStyle name="Normal 50 6" xfId="1641"/>
    <cellStyle name="Normal 50 6 2" xfId="3611"/>
    <cellStyle name="Normal 50 7" xfId="2329"/>
    <cellStyle name="Normal 51" xfId="244"/>
    <cellStyle name="Normal 52" xfId="245"/>
    <cellStyle name="Normal 52 2" xfId="381"/>
    <cellStyle name="Normal 52 2 2" xfId="1642"/>
    <cellStyle name="Normal 52 2 2 2" xfId="1643"/>
    <cellStyle name="Normal 52 2 2 2 2" xfId="1644"/>
    <cellStyle name="Normal 52 2 2 2 2 2" xfId="3614"/>
    <cellStyle name="Normal 52 2 2 2 3" xfId="3613"/>
    <cellStyle name="Normal 52 2 2 3" xfId="1645"/>
    <cellStyle name="Normal 52 2 2 3 2" xfId="1646"/>
    <cellStyle name="Normal 52 2 2 3 2 2" xfId="3616"/>
    <cellStyle name="Normal 52 2 2 3 3" xfId="3615"/>
    <cellStyle name="Normal 52 2 2 4" xfId="1647"/>
    <cellStyle name="Normal 52 2 2 4 2" xfId="3617"/>
    <cellStyle name="Normal 52 2 2 5" xfId="3612"/>
    <cellStyle name="Normal 52 2 3" xfId="1648"/>
    <cellStyle name="Normal 52 2 3 2" xfId="1649"/>
    <cellStyle name="Normal 52 2 3 2 2" xfId="3619"/>
    <cellStyle name="Normal 52 2 3 3" xfId="3618"/>
    <cellStyle name="Normal 52 2 4" xfId="1650"/>
    <cellStyle name="Normal 52 2 4 2" xfId="1651"/>
    <cellStyle name="Normal 52 2 4 2 2" xfId="3621"/>
    <cellStyle name="Normal 52 2 4 3" xfId="3620"/>
    <cellStyle name="Normal 52 2 5" xfId="1652"/>
    <cellStyle name="Normal 52 2 5 2" xfId="3622"/>
    <cellStyle name="Normal 52 2 6" xfId="2399"/>
    <cellStyle name="Normal 52 3" xfId="1653"/>
    <cellStyle name="Normal 52 3 2" xfId="1654"/>
    <cellStyle name="Normal 52 3 2 2" xfId="1655"/>
    <cellStyle name="Normal 52 3 2 2 2" xfId="3625"/>
    <cellStyle name="Normal 52 3 2 3" xfId="3624"/>
    <cellStyle name="Normal 52 3 3" xfId="1656"/>
    <cellStyle name="Normal 52 3 3 2" xfId="1657"/>
    <cellStyle name="Normal 52 3 3 2 2" xfId="3627"/>
    <cellStyle name="Normal 52 3 3 3" xfId="3626"/>
    <cellStyle name="Normal 52 3 4" xfId="1658"/>
    <cellStyle name="Normal 52 3 4 2" xfId="3628"/>
    <cellStyle name="Normal 52 3 5" xfId="3623"/>
    <cellStyle name="Normal 52 4" xfId="1659"/>
    <cellStyle name="Normal 52 4 2" xfId="1660"/>
    <cellStyle name="Normal 52 4 2 2" xfId="3630"/>
    <cellStyle name="Normal 52 4 3" xfId="3629"/>
    <cellStyle name="Normal 52 5" xfId="1661"/>
    <cellStyle name="Normal 52 5 2" xfId="1662"/>
    <cellStyle name="Normal 52 5 2 2" xfId="3632"/>
    <cellStyle name="Normal 52 5 3" xfId="3631"/>
    <cellStyle name="Normal 52 6" xfId="1663"/>
    <cellStyle name="Normal 52 6 2" xfId="3633"/>
    <cellStyle name="Normal 52 7" xfId="2330"/>
    <cellStyle name="Normal 53" xfId="246"/>
    <cellStyle name="Normal 54" xfId="247"/>
    <cellStyle name="Normal 55" xfId="248"/>
    <cellStyle name="Normal 56" xfId="249"/>
    <cellStyle name="Normal 57" xfId="250"/>
    <cellStyle name="Normal 58" xfId="251"/>
    <cellStyle name="Normal 59" xfId="22"/>
    <cellStyle name="Normal 59 2" xfId="252"/>
    <cellStyle name="Normal 59 2 2" xfId="382"/>
    <cellStyle name="Normal 59 2 2 2" xfId="1664"/>
    <cellStyle name="Normal 59 2 2 2 2" xfId="1665"/>
    <cellStyle name="Normal 59 2 2 2 2 2" xfId="1666"/>
    <cellStyle name="Normal 59 2 2 2 2 2 2" xfId="3636"/>
    <cellStyle name="Normal 59 2 2 2 2 3" xfId="3635"/>
    <cellStyle name="Normal 59 2 2 2 3" xfId="1667"/>
    <cellStyle name="Normal 59 2 2 2 3 2" xfId="1668"/>
    <cellStyle name="Normal 59 2 2 2 3 2 2" xfId="3638"/>
    <cellStyle name="Normal 59 2 2 2 3 3" xfId="3637"/>
    <cellStyle name="Normal 59 2 2 2 4" xfId="1669"/>
    <cellStyle name="Normal 59 2 2 2 4 2" xfId="3639"/>
    <cellStyle name="Normal 59 2 2 2 5" xfId="3634"/>
    <cellStyle name="Normal 59 2 2 3" xfId="1670"/>
    <cellStyle name="Normal 59 2 2 3 2" xfId="1671"/>
    <cellStyle name="Normal 59 2 2 3 2 2" xfId="3641"/>
    <cellStyle name="Normal 59 2 2 3 3" xfId="3640"/>
    <cellStyle name="Normal 59 2 2 4" xfId="1672"/>
    <cellStyle name="Normal 59 2 2 4 2" xfId="1673"/>
    <cellStyle name="Normal 59 2 2 4 2 2" xfId="3643"/>
    <cellStyle name="Normal 59 2 2 4 3" xfId="3642"/>
    <cellStyle name="Normal 59 2 2 5" xfId="1674"/>
    <cellStyle name="Normal 59 2 2 5 2" xfId="3644"/>
    <cellStyle name="Normal 59 2 2 6" xfId="2400"/>
    <cellStyle name="Normal 59 2 3" xfId="1675"/>
    <cellStyle name="Normal 59 2 3 2" xfId="1676"/>
    <cellStyle name="Normal 59 2 3 2 2" xfId="1677"/>
    <cellStyle name="Normal 59 2 3 2 2 2" xfId="3647"/>
    <cellStyle name="Normal 59 2 3 2 3" xfId="3646"/>
    <cellStyle name="Normal 59 2 3 3" xfId="1678"/>
    <cellStyle name="Normal 59 2 3 3 2" xfId="1679"/>
    <cellStyle name="Normal 59 2 3 3 2 2" xfId="3649"/>
    <cellStyle name="Normal 59 2 3 3 3" xfId="3648"/>
    <cellStyle name="Normal 59 2 3 4" xfId="1680"/>
    <cellStyle name="Normal 59 2 3 4 2" xfId="3650"/>
    <cellStyle name="Normal 59 2 3 5" xfId="3645"/>
    <cellStyle name="Normal 59 2 4" xfId="1681"/>
    <cellStyle name="Normal 59 2 4 2" xfId="1682"/>
    <cellStyle name="Normal 59 2 4 2 2" xfId="3652"/>
    <cellStyle name="Normal 59 2 4 3" xfId="3651"/>
    <cellStyle name="Normal 59 2 5" xfId="1683"/>
    <cellStyle name="Normal 59 2 5 2" xfId="1684"/>
    <cellStyle name="Normal 59 2 5 2 2" xfId="3654"/>
    <cellStyle name="Normal 59 2 5 3" xfId="3653"/>
    <cellStyle name="Normal 59 2 6" xfId="1685"/>
    <cellStyle name="Normal 59 2 6 2" xfId="3655"/>
    <cellStyle name="Normal 59 2 7" xfId="2331"/>
    <cellStyle name="Normal 59 3" xfId="383"/>
    <cellStyle name="Normal 6" xfId="18"/>
    <cellStyle name="Normal 6 2" xfId="19"/>
    <cellStyle name="Normal 6 2 2" xfId="384"/>
    <cellStyle name="Normal 6 2 2 2" xfId="1686"/>
    <cellStyle name="Normal 6 2 2 2 2" xfId="1687"/>
    <cellStyle name="Normal 6 2 2 2 2 2" xfId="1688"/>
    <cellStyle name="Normal 6 2 2 2 2 2 2" xfId="3658"/>
    <cellStyle name="Normal 6 2 2 2 2 3" xfId="3657"/>
    <cellStyle name="Normal 6 2 2 2 3" xfId="1689"/>
    <cellStyle name="Normal 6 2 2 2 3 2" xfId="1690"/>
    <cellStyle name="Normal 6 2 2 2 3 2 2" xfId="3660"/>
    <cellStyle name="Normal 6 2 2 2 3 3" xfId="3659"/>
    <cellStyle name="Normal 6 2 2 2 4" xfId="1691"/>
    <cellStyle name="Normal 6 2 2 2 4 2" xfId="3661"/>
    <cellStyle name="Normal 6 2 2 2 5" xfId="3656"/>
    <cellStyle name="Normal 6 2 2 3" xfId="1692"/>
    <cellStyle name="Normal 6 2 2 3 2" xfId="1693"/>
    <cellStyle name="Normal 6 2 2 3 2 2" xfId="3663"/>
    <cellStyle name="Normal 6 2 2 3 3" xfId="3662"/>
    <cellStyle name="Normal 6 2 2 4" xfId="1694"/>
    <cellStyle name="Normal 6 2 2 4 2" xfId="1695"/>
    <cellStyle name="Normal 6 2 2 4 2 2" xfId="3665"/>
    <cellStyle name="Normal 6 2 2 4 3" xfId="3664"/>
    <cellStyle name="Normal 6 2 2 5" xfId="1696"/>
    <cellStyle name="Normal 6 2 2 5 2" xfId="3666"/>
    <cellStyle name="Normal 6 2 2 6" xfId="2401"/>
    <cellStyle name="Normal 6 2 3" xfId="1697"/>
    <cellStyle name="Normal 6 2 3 2" xfId="1698"/>
    <cellStyle name="Normal 6 2 3 2 2" xfId="1699"/>
    <cellStyle name="Normal 6 2 3 2 2 2" xfId="3669"/>
    <cellStyle name="Normal 6 2 3 2 3" xfId="3668"/>
    <cellStyle name="Normal 6 2 3 3" xfId="1700"/>
    <cellStyle name="Normal 6 2 3 3 2" xfId="1701"/>
    <cellStyle name="Normal 6 2 3 3 2 2" xfId="3671"/>
    <cellStyle name="Normal 6 2 3 3 3" xfId="3670"/>
    <cellStyle name="Normal 6 2 3 4" xfId="1702"/>
    <cellStyle name="Normal 6 2 3 4 2" xfId="3672"/>
    <cellStyle name="Normal 6 2 3 5" xfId="3667"/>
    <cellStyle name="Normal 6 2 4" xfId="1703"/>
    <cellStyle name="Normal 6 2 4 2" xfId="1704"/>
    <cellStyle name="Normal 6 2 4 2 2" xfId="3674"/>
    <cellStyle name="Normal 6 2 4 3" xfId="3673"/>
    <cellStyle name="Normal 6 2 5" xfId="1705"/>
    <cellStyle name="Normal 6 2 5 2" xfId="1706"/>
    <cellStyle name="Normal 6 2 5 2 2" xfId="3676"/>
    <cellStyle name="Normal 6 2 5 3" xfId="3675"/>
    <cellStyle name="Normal 6 2 6" xfId="1707"/>
    <cellStyle name="Normal 6 2 6 2" xfId="3677"/>
    <cellStyle name="Normal 6 2 7" xfId="2332"/>
    <cellStyle name="Normal 6 2 8" xfId="253"/>
    <cellStyle name="Normal 60" xfId="254"/>
    <cellStyle name="Normal 61" xfId="255"/>
    <cellStyle name="Normal 61 2" xfId="385"/>
    <cellStyle name="Normal 61 2 2" xfId="1708"/>
    <cellStyle name="Normal 61 2 2 2" xfId="1709"/>
    <cellStyle name="Normal 61 2 2 2 2" xfId="1710"/>
    <cellStyle name="Normal 61 2 2 2 2 2" xfId="3680"/>
    <cellStyle name="Normal 61 2 2 2 3" xfId="3679"/>
    <cellStyle name="Normal 61 2 2 3" xfId="1711"/>
    <cellStyle name="Normal 61 2 2 3 2" xfId="1712"/>
    <cellStyle name="Normal 61 2 2 3 2 2" xfId="3682"/>
    <cellStyle name="Normal 61 2 2 3 3" xfId="3681"/>
    <cellStyle name="Normal 61 2 2 4" xfId="1713"/>
    <cellStyle name="Normal 61 2 2 4 2" xfId="3683"/>
    <cellStyle name="Normal 61 2 2 5" xfId="3678"/>
    <cellStyle name="Normal 61 2 3" xfId="1714"/>
    <cellStyle name="Normal 61 2 3 2" xfId="1715"/>
    <cellStyle name="Normal 61 2 3 2 2" xfId="3685"/>
    <cellStyle name="Normal 61 2 3 3" xfId="3684"/>
    <cellStyle name="Normal 61 2 4" xfId="1716"/>
    <cellStyle name="Normal 61 2 4 2" xfId="1717"/>
    <cellStyle name="Normal 61 2 4 2 2" xfId="3687"/>
    <cellStyle name="Normal 61 2 4 3" xfId="3686"/>
    <cellStyle name="Normal 61 2 5" xfId="1718"/>
    <cellStyle name="Normal 61 2 5 2" xfId="3688"/>
    <cellStyle name="Normal 61 2 6" xfId="2402"/>
    <cellStyle name="Normal 61 3" xfId="1719"/>
    <cellStyle name="Normal 61 3 2" xfId="1720"/>
    <cellStyle name="Normal 61 3 2 2" xfId="1721"/>
    <cellStyle name="Normal 61 3 2 2 2" xfId="3691"/>
    <cellStyle name="Normal 61 3 2 3" xfId="3690"/>
    <cellStyle name="Normal 61 3 3" xfId="1722"/>
    <cellStyle name="Normal 61 3 3 2" xfId="1723"/>
    <cellStyle name="Normal 61 3 3 2 2" xfId="3693"/>
    <cellStyle name="Normal 61 3 3 3" xfId="3692"/>
    <cellStyle name="Normal 61 3 4" xfId="1724"/>
    <cellStyle name="Normal 61 3 4 2" xfId="3694"/>
    <cellStyle name="Normal 61 3 5" xfId="3689"/>
    <cellStyle name="Normal 61 4" xfId="1725"/>
    <cellStyle name="Normal 61 4 2" xfId="1726"/>
    <cellStyle name="Normal 61 4 2 2" xfId="1727"/>
    <cellStyle name="Normal 61 4 2 2 2" xfId="3697"/>
    <cellStyle name="Normal 61 4 2 3" xfId="3696"/>
    <cellStyle name="Normal 61 4 3" xfId="1728"/>
    <cellStyle name="Normal 61 4 3 2" xfId="1729"/>
    <cellStyle name="Normal 61 4 3 2 2" xfId="3699"/>
    <cellStyle name="Normal 61 4 3 3" xfId="3698"/>
    <cellStyle name="Normal 61 4 4" xfId="1730"/>
    <cellStyle name="Normal 61 4 4 2" xfId="3700"/>
    <cellStyle name="Normal 61 4 5" xfId="3695"/>
    <cellStyle name="Normal 61 5" xfId="1731"/>
    <cellStyle name="Normal 61 5 2" xfId="1732"/>
    <cellStyle name="Normal 61 5 2 2" xfId="1733"/>
    <cellStyle name="Normal 61 5 2 2 2" xfId="3703"/>
    <cellStyle name="Normal 61 5 2 3" xfId="3702"/>
    <cellStyle name="Normal 61 5 3" xfId="1734"/>
    <cellStyle name="Normal 61 5 3 2" xfId="1735"/>
    <cellStyle name="Normal 61 5 3 2 2" xfId="3705"/>
    <cellStyle name="Normal 61 5 3 3" xfId="3704"/>
    <cellStyle name="Normal 61 5 4" xfId="1736"/>
    <cellStyle name="Normal 61 5 4 2" xfId="3706"/>
    <cellStyle name="Normal 61 5 5" xfId="3701"/>
    <cellStyle name="Normal 61 6" xfId="1737"/>
    <cellStyle name="Normal 61 6 2" xfId="1738"/>
    <cellStyle name="Normal 61 6 2 2" xfId="3708"/>
    <cellStyle name="Normal 61 6 3" xfId="3707"/>
    <cellStyle name="Normal 61 7" xfId="1739"/>
    <cellStyle name="Normal 61 7 2" xfId="1740"/>
    <cellStyle name="Normal 61 7 2 2" xfId="3710"/>
    <cellStyle name="Normal 61 7 3" xfId="3709"/>
    <cellStyle name="Normal 61 8" xfId="2333"/>
    <cellStyle name="Normal 62" xfId="408"/>
    <cellStyle name="Normal 62 2" xfId="1741"/>
    <cellStyle name="Normal 62 2 2" xfId="1742"/>
    <cellStyle name="Normal 62 2 2 2" xfId="1743"/>
    <cellStyle name="Normal 62 2 2 2 2" xfId="3713"/>
    <cellStyle name="Normal 62 2 2 3" xfId="3712"/>
    <cellStyle name="Normal 62 2 3" xfId="1744"/>
    <cellStyle name="Normal 62 2 3 2" xfId="1745"/>
    <cellStyle name="Normal 62 2 3 2 2" xfId="3715"/>
    <cellStyle name="Normal 62 2 3 3" xfId="3714"/>
    <cellStyle name="Normal 62 2 4" xfId="1746"/>
    <cellStyle name="Normal 62 2 4 2" xfId="3716"/>
    <cellStyle name="Normal 62 2 5" xfId="3711"/>
    <cellStyle name="Normal 62 3" xfId="1747"/>
    <cellStyle name="Normal 62 3 2" xfId="1748"/>
    <cellStyle name="Normal 62 3 2 2" xfId="3718"/>
    <cellStyle name="Normal 62 3 3" xfId="3717"/>
    <cellStyle name="Normal 62 4" xfId="1749"/>
    <cellStyle name="Normal 62 4 2" xfId="1750"/>
    <cellStyle name="Normal 62 4 2 2" xfId="3720"/>
    <cellStyle name="Normal 62 4 3" xfId="3719"/>
    <cellStyle name="Normal 62 5" xfId="1751"/>
    <cellStyle name="Normal 62 5 2" xfId="3721"/>
    <cellStyle name="Normal 62 6" xfId="2409"/>
    <cellStyle name="Normal 63" xfId="409"/>
    <cellStyle name="Normal 63 2" xfId="2410"/>
    <cellStyle name="Normal 64" xfId="410"/>
    <cellStyle name="Normal 64 2" xfId="1752"/>
    <cellStyle name="Normal 64 2 2" xfId="1753"/>
    <cellStyle name="Normal 64 2 2 2" xfId="3723"/>
    <cellStyle name="Normal 64 2 3" xfId="3722"/>
    <cellStyle name="Normal 64 3" xfId="1754"/>
    <cellStyle name="Normal 64 3 2" xfId="1755"/>
    <cellStyle name="Normal 64 3 2 2" xfId="3725"/>
    <cellStyle name="Normal 64 3 3" xfId="3724"/>
    <cellStyle name="Normal 64 4" xfId="1756"/>
    <cellStyle name="Normal 64 4 2" xfId="3726"/>
    <cellStyle name="Normal 64 5" xfId="2411"/>
    <cellStyle name="Normal 65" xfId="411"/>
    <cellStyle name="Normal 65 2" xfId="1757"/>
    <cellStyle name="Normal 65 2 2" xfId="1758"/>
    <cellStyle name="Normal 65 2 2 2" xfId="3728"/>
    <cellStyle name="Normal 65 2 3" xfId="3727"/>
    <cellStyle name="Normal 65 3" xfId="1759"/>
    <cellStyle name="Normal 65 3 2" xfId="1760"/>
    <cellStyle name="Normal 65 3 2 2" xfId="3730"/>
    <cellStyle name="Normal 65 3 3" xfId="3729"/>
    <cellStyle name="Normal 65 4" xfId="1761"/>
    <cellStyle name="Normal 65 4 2" xfId="3731"/>
    <cellStyle name="Normal 65 5" xfId="2412"/>
    <cellStyle name="Normal 66" xfId="412"/>
    <cellStyle name="Normal 66 2" xfId="1762"/>
    <cellStyle name="Normal 66 2 2" xfId="1763"/>
    <cellStyle name="Normal 66 2 2 2" xfId="3733"/>
    <cellStyle name="Normal 66 2 3" xfId="3732"/>
    <cellStyle name="Normal 66 3" xfId="1764"/>
    <cellStyle name="Normal 66 3 2" xfId="1765"/>
    <cellStyle name="Normal 66 3 2 2" xfId="3735"/>
    <cellStyle name="Normal 66 3 3" xfId="3734"/>
    <cellStyle name="Normal 66 4" xfId="1766"/>
    <cellStyle name="Normal 66 4 2" xfId="3736"/>
    <cellStyle name="Normal 66 5" xfId="2413"/>
    <cellStyle name="Normal 67" xfId="413"/>
    <cellStyle name="Normal 67 2" xfId="1767"/>
    <cellStyle name="Normal 67 2 2" xfId="1768"/>
    <cellStyle name="Normal 67 2 2 2" xfId="3738"/>
    <cellStyle name="Normal 67 2 3" xfId="3737"/>
    <cellStyle name="Normal 67 3" xfId="1769"/>
    <cellStyle name="Normal 67 3 2" xfId="1770"/>
    <cellStyle name="Normal 67 3 2 2" xfId="3740"/>
    <cellStyle name="Normal 67 3 3" xfId="3739"/>
    <cellStyle name="Normal 67 4" xfId="1771"/>
    <cellStyle name="Normal 67 4 2" xfId="3741"/>
    <cellStyle name="Normal 67 5" xfId="2414"/>
    <cellStyle name="Normal 68" xfId="1772"/>
    <cellStyle name="Normal 69" xfId="1773"/>
    <cellStyle name="Normal 69 2" xfId="1774"/>
    <cellStyle name="Normal 69 2 2" xfId="3743"/>
    <cellStyle name="Normal 69 3" xfId="3742"/>
    <cellStyle name="Normal 7" xfId="256"/>
    <cellStyle name="Normal 7 2" xfId="257"/>
    <cellStyle name="Normal 7 2 2" xfId="386"/>
    <cellStyle name="Normal 7 2 2 2" xfId="1775"/>
    <cellStyle name="Normal 7 2 2 2 2" xfId="1776"/>
    <cellStyle name="Normal 7 2 2 2 2 2" xfId="1777"/>
    <cellStyle name="Normal 7 2 2 2 2 2 2" xfId="3746"/>
    <cellStyle name="Normal 7 2 2 2 2 3" xfId="3745"/>
    <cellStyle name="Normal 7 2 2 2 3" xfId="1778"/>
    <cellStyle name="Normal 7 2 2 2 3 2" xfId="1779"/>
    <cellStyle name="Normal 7 2 2 2 3 2 2" xfId="3748"/>
    <cellStyle name="Normal 7 2 2 2 3 3" xfId="3747"/>
    <cellStyle name="Normal 7 2 2 2 4" xfId="1780"/>
    <cellStyle name="Normal 7 2 2 2 4 2" xfId="3749"/>
    <cellStyle name="Normal 7 2 2 2 5" xfId="3744"/>
    <cellStyle name="Normal 7 2 2 3" xfId="1781"/>
    <cellStyle name="Normal 7 2 2 3 2" xfId="1782"/>
    <cellStyle name="Normal 7 2 2 3 2 2" xfId="3751"/>
    <cellStyle name="Normal 7 2 2 3 3" xfId="3750"/>
    <cellStyle name="Normal 7 2 2 4" xfId="1783"/>
    <cellStyle name="Normal 7 2 2 4 2" xfId="1784"/>
    <cellStyle name="Normal 7 2 2 4 2 2" xfId="3753"/>
    <cellStyle name="Normal 7 2 2 4 3" xfId="3752"/>
    <cellStyle name="Normal 7 2 2 5" xfId="1785"/>
    <cellStyle name="Normal 7 2 2 5 2" xfId="3754"/>
    <cellStyle name="Normal 7 2 2 6" xfId="2403"/>
    <cellStyle name="Normal 7 2 3" xfId="1786"/>
    <cellStyle name="Normal 7 2 3 2" xfId="1787"/>
    <cellStyle name="Normal 7 2 3 2 2" xfId="1788"/>
    <cellStyle name="Normal 7 2 3 2 2 2" xfId="3757"/>
    <cellStyle name="Normal 7 2 3 2 3" xfId="3756"/>
    <cellStyle name="Normal 7 2 3 3" xfId="1789"/>
    <cellStyle name="Normal 7 2 3 3 2" xfId="1790"/>
    <cellStyle name="Normal 7 2 3 3 2 2" xfId="3759"/>
    <cellStyle name="Normal 7 2 3 3 3" xfId="3758"/>
    <cellStyle name="Normal 7 2 3 4" xfId="1791"/>
    <cellStyle name="Normal 7 2 3 4 2" xfId="3760"/>
    <cellStyle name="Normal 7 2 3 5" xfId="3755"/>
    <cellStyle name="Normal 7 2 4" xfId="1792"/>
    <cellStyle name="Normal 7 2 4 2" xfId="1793"/>
    <cellStyle name="Normal 7 2 4 2 2" xfId="3762"/>
    <cellStyle name="Normal 7 2 4 3" xfId="3761"/>
    <cellStyle name="Normal 7 2 5" xfId="1794"/>
    <cellStyle name="Normal 7 2 5 2" xfId="1795"/>
    <cellStyle name="Normal 7 2 5 2 2" xfId="3764"/>
    <cellStyle name="Normal 7 2 5 3" xfId="3763"/>
    <cellStyle name="Normal 7 2 6" xfId="1796"/>
    <cellStyle name="Normal 7 2 6 2" xfId="3765"/>
    <cellStyle name="Normal 7 2 7" xfId="2335"/>
    <cellStyle name="Normal 7 3" xfId="387"/>
    <cellStyle name="Normal 7 3 2" xfId="1797"/>
    <cellStyle name="Normal 7 3 2 2" xfId="1798"/>
    <cellStyle name="Normal 7 3 2 2 2" xfId="1799"/>
    <cellStyle name="Normal 7 3 2 2 2 2" xfId="3768"/>
    <cellStyle name="Normal 7 3 2 2 3" xfId="3767"/>
    <cellStyle name="Normal 7 3 2 3" xfId="1800"/>
    <cellStyle name="Normal 7 3 2 3 2" xfId="1801"/>
    <cellStyle name="Normal 7 3 2 3 2 2" xfId="3770"/>
    <cellStyle name="Normal 7 3 2 3 3" xfId="3769"/>
    <cellStyle name="Normal 7 3 2 4" xfId="1802"/>
    <cellStyle name="Normal 7 3 2 4 2" xfId="3771"/>
    <cellStyle name="Normal 7 3 2 5" xfId="3766"/>
    <cellStyle name="Normal 7 3 3" xfId="1803"/>
    <cellStyle name="Normal 7 3 3 2" xfId="1804"/>
    <cellStyle name="Normal 7 3 3 2 2" xfId="3773"/>
    <cellStyle name="Normal 7 3 3 3" xfId="3772"/>
    <cellStyle name="Normal 7 3 4" xfId="1805"/>
    <cellStyle name="Normal 7 3 4 2" xfId="1806"/>
    <cellStyle name="Normal 7 3 4 2 2" xfId="3775"/>
    <cellStyle name="Normal 7 3 4 3" xfId="3774"/>
    <cellStyle name="Normal 7 3 5" xfId="1807"/>
    <cellStyle name="Normal 7 3 5 2" xfId="3776"/>
    <cellStyle name="Normal 7 3 6" xfId="2404"/>
    <cellStyle name="Normal 7 4" xfId="1808"/>
    <cellStyle name="Normal 7 4 2" xfId="1809"/>
    <cellStyle name="Normal 7 4 2 2" xfId="1810"/>
    <cellStyle name="Normal 7 4 2 2 2" xfId="3779"/>
    <cellStyle name="Normal 7 4 2 3" xfId="3778"/>
    <cellStyle name="Normal 7 4 3" xfId="1811"/>
    <cellStyle name="Normal 7 4 3 2" xfId="1812"/>
    <cellStyle name="Normal 7 4 3 2 2" xfId="3781"/>
    <cellStyle name="Normal 7 4 3 3" xfId="3780"/>
    <cellStyle name="Normal 7 4 4" xfId="1813"/>
    <cellStyle name="Normal 7 4 4 2" xfId="3782"/>
    <cellStyle name="Normal 7 4 5" xfId="3777"/>
    <cellStyle name="Normal 7 5" xfId="1814"/>
    <cellStyle name="Normal 7 5 2" xfId="1815"/>
    <cellStyle name="Normal 7 5 2 2" xfId="3784"/>
    <cellStyle name="Normal 7 5 3" xfId="3783"/>
    <cellStyle name="Normal 7 6" xfId="1816"/>
    <cellStyle name="Normal 7 6 2" xfId="1817"/>
    <cellStyle name="Normal 7 6 2 2" xfId="3786"/>
    <cellStyle name="Normal 7 6 3" xfId="3785"/>
    <cellStyle name="Normal 7 7" xfId="1818"/>
    <cellStyle name="Normal 7 7 2" xfId="3787"/>
    <cellStyle name="Normal 7 8" xfId="2334"/>
    <cellStyle name="Normal 70" xfId="1819"/>
    <cellStyle name="Normal 70 2" xfId="1820"/>
    <cellStyle name="Normal 70 2 2" xfId="3789"/>
    <cellStyle name="Normal 70 3" xfId="3788"/>
    <cellStyle name="Normal 71" xfId="1821"/>
    <cellStyle name="Normal 71 2" xfId="1822"/>
    <cellStyle name="Normal 71 2 2" xfId="3791"/>
    <cellStyle name="Normal 71 3" xfId="3790"/>
    <cellStyle name="Normal 72" xfId="1823"/>
    <cellStyle name="Normal 72 2" xfId="1824"/>
    <cellStyle name="Normal 72 2 2" xfId="3793"/>
    <cellStyle name="Normal 72 3" xfId="3792"/>
    <cellStyle name="Normal 73" xfId="1825"/>
    <cellStyle name="Normal 73 2" xfId="1826"/>
    <cellStyle name="Normal 73 2 2" xfId="3795"/>
    <cellStyle name="Normal 73 3" xfId="3794"/>
    <cellStyle name="Normal 74" xfId="1827"/>
    <cellStyle name="Normal 75" xfId="1828"/>
    <cellStyle name="Normal 75 2" xfId="1829"/>
    <cellStyle name="Normal 75 2 2" xfId="3797"/>
    <cellStyle name="Normal 75 3" xfId="3796"/>
    <cellStyle name="Normal 76" xfId="1830"/>
    <cellStyle name="Normal 76 2" xfId="1831"/>
    <cellStyle name="Normal 76 2 2" xfId="3799"/>
    <cellStyle name="Normal 76 3" xfId="3798"/>
    <cellStyle name="Normal 77" xfId="1832"/>
    <cellStyle name="Normal 77 2" xfId="1833"/>
    <cellStyle name="Normal 77 2 2" xfId="3801"/>
    <cellStyle name="Normal 77 3" xfId="3800"/>
    <cellStyle name="Normal 78" xfId="1834"/>
    <cellStyle name="Normal 78 2" xfId="1835"/>
    <cellStyle name="Normal 78 2 2" xfId="3803"/>
    <cellStyle name="Normal 78 3" xfId="3802"/>
    <cellStyle name="Normal 79" xfId="1836"/>
    <cellStyle name="Normal 79 2" xfId="1837"/>
    <cellStyle name="Normal 79 2 2" xfId="3805"/>
    <cellStyle name="Normal 79 3" xfId="3804"/>
    <cellStyle name="Normal 8" xfId="258"/>
    <cellStyle name="Normal 8 2" xfId="259"/>
    <cellStyle name="Normal 8 2 2" xfId="388"/>
    <cellStyle name="Normal 8 2 2 2" xfId="1838"/>
    <cellStyle name="Normal 8 2 2 2 2" xfId="1839"/>
    <cellStyle name="Normal 8 2 2 2 2 2" xfId="1840"/>
    <cellStyle name="Normal 8 2 2 2 2 2 2" xfId="3808"/>
    <cellStyle name="Normal 8 2 2 2 2 3" xfId="3807"/>
    <cellStyle name="Normal 8 2 2 2 3" xfId="1841"/>
    <cellStyle name="Normal 8 2 2 2 3 2" xfId="1842"/>
    <cellStyle name="Normal 8 2 2 2 3 2 2" xfId="3810"/>
    <cellStyle name="Normal 8 2 2 2 3 3" xfId="3809"/>
    <cellStyle name="Normal 8 2 2 2 4" xfId="1843"/>
    <cellStyle name="Normal 8 2 2 2 4 2" xfId="3811"/>
    <cellStyle name="Normal 8 2 2 2 5" xfId="3806"/>
    <cellStyle name="Normal 8 2 2 3" xfId="1844"/>
    <cellStyle name="Normal 8 2 2 3 2" xfId="1845"/>
    <cellStyle name="Normal 8 2 2 3 2 2" xfId="3813"/>
    <cellStyle name="Normal 8 2 2 3 3" xfId="3812"/>
    <cellStyle name="Normal 8 2 2 4" xfId="1846"/>
    <cellStyle name="Normal 8 2 2 4 2" xfId="1847"/>
    <cellStyle name="Normal 8 2 2 4 2 2" xfId="3815"/>
    <cellStyle name="Normal 8 2 2 4 3" xfId="3814"/>
    <cellStyle name="Normal 8 2 2 5" xfId="1848"/>
    <cellStyle name="Normal 8 2 2 5 2" xfId="3816"/>
    <cellStyle name="Normal 8 2 2 6" xfId="2405"/>
    <cellStyle name="Normal 8 2 3" xfId="1849"/>
    <cellStyle name="Normal 8 2 3 2" xfId="1850"/>
    <cellStyle name="Normal 8 2 3 2 2" xfId="1851"/>
    <cellStyle name="Normal 8 2 3 2 2 2" xfId="3819"/>
    <cellStyle name="Normal 8 2 3 2 3" xfId="3818"/>
    <cellStyle name="Normal 8 2 3 3" xfId="1852"/>
    <cellStyle name="Normal 8 2 3 3 2" xfId="1853"/>
    <cellStyle name="Normal 8 2 3 3 2 2" xfId="3821"/>
    <cellStyle name="Normal 8 2 3 3 3" xfId="3820"/>
    <cellStyle name="Normal 8 2 3 4" xfId="1854"/>
    <cellStyle name="Normal 8 2 3 4 2" xfId="3822"/>
    <cellStyle name="Normal 8 2 3 5" xfId="3817"/>
    <cellStyle name="Normal 8 2 4" xfId="1855"/>
    <cellStyle name="Normal 8 2 4 2" xfId="1856"/>
    <cellStyle name="Normal 8 2 4 2 2" xfId="3824"/>
    <cellStyle name="Normal 8 2 4 3" xfId="3823"/>
    <cellStyle name="Normal 8 2 5" xfId="1857"/>
    <cellStyle name="Normal 8 2 5 2" xfId="1858"/>
    <cellStyle name="Normal 8 2 5 2 2" xfId="3826"/>
    <cellStyle name="Normal 8 2 5 3" xfId="3825"/>
    <cellStyle name="Normal 8 2 6" xfId="1859"/>
    <cellStyle name="Normal 8 2 6 2" xfId="3827"/>
    <cellStyle name="Normal 8 2 7" xfId="2337"/>
    <cellStyle name="Normal 8 3" xfId="260"/>
    <cellStyle name="Normal 8 4" xfId="389"/>
    <cellStyle name="Normal 8 4 2" xfId="1860"/>
    <cellStyle name="Normal 8 4 2 2" xfId="1861"/>
    <cellStyle name="Normal 8 4 2 2 2" xfId="1862"/>
    <cellStyle name="Normal 8 4 2 2 2 2" xfId="3830"/>
    <cellStyle name="Normal 8 4 2 2 3" xfId="3829"/>
    <cellStyle name="Normal 8 4 2 3" xfId="1863"/>
    <cellStyle name="Normal 8 4 2 3 2" xfId="1864"/>
    <cellStyle name="Normal 8 4 2 3 2 2" xfId="3832"/>
    <cellStyle name="Normal 8 4 2 3 3" xfId="3831"/>
    <cellStyle name="Normal 8 4 2 4" xfId="1865"/>
    <cellStyle name="Normal 8 4 2 4 2" xfId="3833"/>
    <cellStyle name="Normal 8 4 2 5" xfId="3828"/>
    <cellStyle name="Normal 8 4 3" xfId="1866"/>
    <cellStyle name="Normal 8 4 3 2" xfId="1867"/>
    <cellStyle name="Normal 8 4 3 2 2" xfId="3835"/>
    <cellStyle name="Normal 8 4 3 3" xfId="3834"/>
    <cellStyle name="Normal 8 4 4" xfId="1868"/>
    <cellStyle name="Normal 8 4 4 2" xfId="1869"/>
    <cellStyle name="Normal 8 4 4 2 2" xfId="3837"/>
    <cellStyle name="Normal 8 4 4 3" xfId="3836"/>
    <cellStyle name="Normal 8 4 5" xfId="1870"/>
    <cellStyle name="Normal 8 4 5 2" xfId="3838"/>
    <cellStyle name="Normal 8 4 6" xfId="2406"/>
    <cellStyle name="Normal 8 5" xfId="1871"/>
    <cellStyle name="Normal 8 5 2" xfId="1872"/>
    <cellStyle name="Normal 8 5 2 2" xfId="1873"/>
    <cellStyle name="Normal 8 5 2 2 2" xfId="3841"/>
    <cellStyle name="Normal 8 5 2 3" xfId="3840"/>
    <cellStyle name="Normal 8 5 3" xfId="1874"/>
    <cellStyle name="Normal 8 5 3 2" xfId="1875"/>
    <cellStyle name="Normal 8 5 3 2 2" xfId="3843"/>
    <cellStyle name="Normal 8 5 3 3" xfId="3842"/>
    <cellStyle name="Normal 8 5 4" xfId="1876"/>
    <cellStyle name="Normal 8 5 4 2" xfId="3844"/>
    <cellStyle name="Normal 8 5 5" xfId="3839"/>
    <cellStyle name="Normal 8 6" xfId="1877"/>
    <cellStyle name="Normal 8 6 2" xfId="1878"/>
    <cellStyle name="Normal 8 6 2 2" xfId="3846"/>
    <cellStyle name="Normal 8 6 3" xfId="3845"/>
    <cellStyle name="Normal 8 7" xfId="1879"/>
    <cellStyle name="Normal 8 7 2" xfId="1880"/>
    <cellStyle name="Normal 8 7 2 2" xfId="3848"/>
    <cellStyle name="Normal 8 7 3" xfId="3847"/>
    <cellStyle name="Normal 8 8" xfId="1881"/>
    <cellStyle name="Normal 8 8 2" xfId="3849"/>
    <cellStyle name="Normal 8 9" xfId="2336"/>
    <cellStyle name="Normal 80" xfId="1882"/>
    <cellStyle name="Normal 80 2" xfId="1883"/>
    <cellStyle name="Normal 80 2 2" xfId="3851"/>
    <cellStyle name="Normal 80 3" xfId="3850"/>
    <cellStyle name="Normal 81" xfId="1884"/>
    <cellStyle name="Normal 81 2" xfId="1885"/>
    <cellStyle name="Normal 81 2 2" xfId="3853"/>
    <cellStyle name="Normal 81 3" xfId="3852"/>
    <cellStyle name="Normal 82" xfId="1886"/>
    <cellStyle name="Normal 82 2" xfId="1887"/>
    <cellStyle name="Normal 82 2 2" xfId="3855"/>
    <cellStyle name="Normal 82 3" xfId="3854"/>
    <cellStyle name="Normal 83" xfId="1888"/>
    <cellStyle name="Normal 83 2" xfId="1889"/>
    <cellStyle name="Normal 83 2 2" xfId="3857"/>
    <cellStyle name="Normal 83 3" xfId="3856"/>
    <cellStyle name="Normal 84" xfId="1890"/>
    <cellStyle name="Normal 85" xfId="1891"/>
    <cellStyle name="Normal 86" xfId="1892"/>
    <cellStyle name="Normal 86 2" xfId="1893"/>
    <cellStyle name="Normal 86 2 2" xfId="3859"/>
    <cellStyle name="Normal 86 3" xfId="3858"/>
    <cellStyle name="Normal 87" xfId="1894"/>
    <cellStyle name="Normal 88" xfId="1895"/>
    <cellStyle name="Normal 88 2" xfId="3860"/>
    <cellStyle name="Normal 89" xfId="1896"/>
    <cellStyle name="Normal 89 2" xfId="3861"/>
    <cellStyle name="Normal 9" xfId="261"/>
    <cellStyle name="Normal 9 2" xfId="262"/>
    <cellStyle name="Normal 9 2 2" xfId="390"/>
    <cellStyle name="Normal 9 2 2 2" xfId="1897"/>
    <cellStyle name="Normal 9 2 2 2 2" xfId="1898"/>
    <cellStyle name="Normal 9 2 2 2 2 2" xfId="1899"/>
    <cellStyle name="Normal 9 2 2 2 2 2 2" xfId="3864"/>
    <cellStyle name="Normal 9 2 2 2 2 3" xfId="3863"/>
    <cellStyle name="Normal 9 2 2 2 3" xfId="1900"/>
    <cellStyle name="Normal 9 2 2 2 3 2" xfId="1901"/>
    <cellStyle name="Normal 9 2 2 2 3 2 2" xfId="3866"/>
    <cellStyle name="Normal 9 2 2 2 3 3" xfId="3865"/>
    <cellStyle name="Normal 9 2 2 2 4" xfId="1902"/>
    <cellStyle name="Normal 9 2 2 2 4 2" xfId="3867"/>
    <cellStyle name="Normal 9 2 2 2 5" xfId="3862"/>
    <cellStyle name="Normal 9 2 2 3" xfId="1903"/>
    <cellStyle name="Normal 9 2 2 3 2" xfId="1904"/>
    <cellStyle name="Normal 9 2 2 3 2 2" xfId="3869"/>
    <cellStyle name="Normal 9 2 2 3 3" xfId="3868"/>
    <cellStyle name="Normal 9 2 2 4" xfId="1905"/>
    <cellStyle name="Normal 9 2 2 4 2" xfId="1906"/>
    <cellStyle name="Normal 9 2 2 4 2 2" xfId="3871"/>
    <cellStyle name="Normal 9 2 2 4 3" xfId="3870"/>
    <cellStyle name="Normal 9 2 2 5" xfId="1907"/>
    <cellStyle name="Normal 9 2 2 5 2" xfId="3872"/>
    <cellStyle name="Normal 9 2 2 6" xfId="2407"/>
    <cellStyle name="Normal 9 2 3" xfId="1908"/>
    <cellStyle name="Normal 9 2 3 2" xfId="1909"/>
    <cellStyle name="Normal 9 2 3 2 2" xfId="1910"/>
    <cellStyle name="Normal 9 2 3 2 2 2" xfId="3875"/>
    <cellStyle name="Normal 9 2 3 2 3" xfId="3874"/>
    <cellStyle name="Normal 9 2 3 3" xfId="1911"/>
    <cellStyle name="Normal 9 2 3 3 2" xfId="1912"/>
    <cellStyle name="Normal 9 2 3 3 2 2" xfId="3877"/>
    <cellStyle name="Normal 9 2 3 3 3" xfId="3876"/>
    <cellStyle name="Normal 9 2 3 4" xfId="1913"/>
    <cellStyle name="Normal 9 2 3 4 2" xfId="3878"/>
    <cellStyle name="Normal 9 2 3 5" xfId="3873"/>
    <cellStyle name="Normal 9 2 4" xfId="1914"/>
    <cellStyle name="Normal 9 2 4 2" xfId="1915"/>
    <cellStyle name="Normal 9 2 4 2 2" xfId="3880"/>
    <cellStyle name="Normal 9 2 4 3" xfId="3879"/>
    <cellStyle name="Normal 9 2 5" xfId="1916"/>
    <cellStyle name="Normal 9 2 5 2" xfId="1917"/>
    <cellStyle name="Normal 9 2 5 2 2" xfId="3882"/>
    <cellStyle name="Normal 9 2 5 3" xfId="3881"/>
    <cellStyle name="Normal 9 2 6" xfId="1918"/>
    <cellStyle name="Normal 9 2 6 2" xfId="3883"/>
    <cellStyle name="Normal 9 2 7" xfId="2339"/>
    <cellStyle name="Normal 9 3" xfId="263"/>
    <cellStyle name="Normal 9 4" xfId="391"/>
    <cellStyle name="Normal 9 4 2" xfId="1919"/>
    <cellStyle name="Normal 9 4 2 2" xfId="1920"/>
    <cellStyle name="Normal 9 4 2 2 2" xfId="1921"/>
    <cellStyle name="Normal 9 4 2 2 2 2" xfId="3886"/>
    <cellStyle name="Normal 9 4 2 2 3" xfId="3885"/>
    <cellStyle name="Normal 9 4 2 3" xfId="1922"/>
    <cellStyle name="Normal 9 4 2 3 2" xfId="1923"/>
    <cellStyle name="Normal 9 4 2 3 2 2" xfId="3888"/>
    <cellStyle name="Normal 9 4 2 3 3" xfId="3887"/>
    <cellStyle name="Normal 9 4 2 4" xfId="1924"/>
    <cellStyle name="Normal 9 4 2 4 2" xfId="3889"/>
    <cellStyle name="Normal 9 4 2 5" xfId="3884"/>
    <cellStyle name="Normal 9 4 3" xfId="1925"/>
    <cellStyle name="Normal 9 4 3 2" xfId="1926"/>
    <cellStyle name="Normal 9 4 3 2 2" xfId="3891"/>
    <cellStyle name="Normal 9 4 3 3" xfId="3890"/>
    <cellStyle name="Normal 9 4 4" xfId="1927"/>
    <cellStyle name="Normal 9 4 4 2" xfId="1928"/>
    <cellStyle name="Normal 9 4 4 2 2" xfId="3893"/>
    <cellStyle name="Normal 9 4 4 3" xfId="3892"/>
    <cellStyle name="Normal 9 4 5" xfId="1929"/>
    <cellStyle name="Normal 9 4 5 2" xfId="3894"/>
    <cellStyle name="Normal 9 4 6" xfId="2408"/>
    <cellStyle name="Normal 9 5" xfId="1930"/>
    <cellStyle name="Normal 9 5 2" xfId="1931"/>
    <cellStyle name="Normal 9 5 2 2" xfId="1932"/>
    <cellStyle name="Normal 9 5 2 2 2" xfId="3897"/>
    <cellStyle name="Normal 9 5 2 3" xfId="3896"/>
    <cellStyle name="Normal 9 5 3" xfId="1933"/>
    <cellStyle name="Normal 9 5 3 2" xfId="1934"/>
    <cellStyle name="Normal 9 5 3 2 2" xfId="3899"/>
    <cellStyle name="Normal 9 5 3 3" xfId="3898"/>
    <cellStyle name="Normal 9 5 4" xfId="1935"/>
    <cellStyle name="Normal 9 5 4 2" xfId="3900"/>
    <cellStyle name="Normal 9 5 5" xfId="3895"/>
    <cellStyle name="Normal 9 6" xfId="1936"/>
    <cellStyle name="Normal 9 6 2" xfId="1937"/>
    <cellStyle name="Normal 9 6 2 2" xfId="3902"/>
    <cellStyle name="Normal 9 6 3" xfId="3901"/>
    <cellStyle name="Normal 9 7" xfId="1938"/>
    <cellStyle name="Normal 9 7 2" xfId="1939"/>
    <cellStyle name="Normal 9 7 2 2" xfId="3904"/>
    <cellStyle name="Normal 9 7 3" xfId="3903"/>
    <cellStyle name="Normal 9 8" xfId="1940"/>
    <cellStyle name="Normal 9 8 2" xfId="3905"/>
    <cellStyle name="Normal 9 9" xfId="2338"/>
    <cellStyle name="Normal 90" xfId="1941"/>
    <cellStyle name="Normal 90 2" xfId="3906"/>
    <cellStyle name="Normal 91" xfId="1942"/>
    <cellStyle name="Normal 91 2" xfId="3907"/>
    <cellStyle name="Normal 92" xfId="1943"/>
    <cellStyle name="Normal 92 2" xfId="3908"/>
    <cellStyle name="Normal 93" xfId="1944"/>
    <cellStyle name="Normal 93 2" xfId="3909"/>
    <cellStyle name="Normal 94" xfId="1945"/>
    <cellStyle name="Normal 94 2" xfId="3910"/>
    <cellStyle name="Normal 95" xfId="1946"/>
    <cellStyle name="Normal 95 2" xfId="3911"/>
    <cellStyle name="Normal 96" xfId="1947"/>
    <cellStyle name="Normal 96 2" xfId="3912"/>
    <cellStyle name="Normal 97" xfId="1948"/>
    <cellStyle name="Normal 97 2" xfId="3913"/>
    <cellStyle name="Normal 98" xfId="1949"/>
    <cellStyle name="Normal 98 2" xfId="3914"/>
    <cellStyle name="Normal 99" xfId="2183"/>
    <cellStyle name="Normal_2009_FSA_Grafikai_update" xfId="20"/>
    <cellStyle name="Note 2" xfId="264"/>
    <cellStyle name="Note 2 2" xfId="265"/>
    <cellStyle name="Note 3" xfId="1950"/>
    <cellStyle name="Note 3 2" xfId="1951"/>
    <cellStyle name="Note 3 2 2" xfId="1952"/>
    <cellStyle name="Note 3 2 2 2" xfId="3917"/>
    <cellStyle name="Note 3 2 3" xfId="3916"/>
    <cellStyle name="Note 3 3" xfId="1953"/>
    <cellStyle name="Note 3 3 2" xfId="1954"/>
    <cellStyle name="Note 3 3 2 2" xfId="3919"/>
    <cellStyle name="Note 3 3 3" xfId="3918"/>
    <cellStyle name="Note 3 4" xfId="1955"/>
    <cellStyle name="Note 3 4 2" xfId="3920"/>
    <cellStyle name="Note 3 5" xfId="3915"/>
    <cellStyle name="Note 4" xfId="2238"/>
    <cellStyle name="Output 2" xfId="266"/>
    <cellStyle name="Output 3" xfId="1956"/>
    <cellStyle name="Paryškinimas 1" xfId="267"/>
    <cellStyle name="Paryškinimas 2" xfId="268"/>
    <cellStyle name="Paryškinimas 3" xfId="269"/>
    <cellStyle name="Paryškinimas 4" xfId="270"/>
    <cellStyle name="Paryškinimas 5" xfId="271"/>
    <cellStyle name="Paryškinimas 6" xfId="272"/>
    <cellStyle name="Pastaba" xfId="273"/>
    <cellStyle name="Pastaba 2" xfId="274"/>
    <cellStyle name="Pavadinimas" xfId="275"/>
    <cellStyle name="Percent 10" xfId="21"/>
    <cellStyle name="Percent 11" xfId="276"/>
    <cellStyle name="Percent 12" xfId="277"/>
    <cellStyle name="Percent 12 2" xfId="392"/>
    <cellStyle name="Percent 13" xfId="1957"/>
    <cellStyle name="Percent 14" xfId="1958"/>
    <cellStyle name="Percent 2" xfId="278"/>
    <cellStyle name="Percent 2 2" xfId="279"/>
    <cellStyle name="Percent 2 2 10" xfId="2340"/>
    <cellStyle name="Percent 2 2 2" xfId="280"/>
    <cellStyle name="Percent 2 2 3" xfId="281"/>
    <cellStyle name="Percent 2 2 3 2" xfId="393"/>
    <cellStyle name="Percent 2 2 3 2 2" xfId="1959"/>
    <cellStyle name="Percent 2 2 3 2 2 2" xfId="1960"/>
    <cellStyle name="Percent 2 2 3 2 2 2 2" xfId="1961"/>
    <cellStyle name="Percent 2 2 3 2 2 2 2 2" xfId="3923"/>
    <cellStyle name="Percent 2 2 3 2 2 2 3" xfId="3922"/>
    <cellStyle name="Percent 2 2 3 2 2 3" xfId="1962"/>
    <cellStyle name="Percent 2 2 3 2 2 3 2" xfId="1963"/>
    <cellStyle name="Percent 2 2 3 2 2 3 2 2" xfId="3925"/>
    <cellStyle name="Percent 2 2 3 2 2 3 3" xfId="3924"/>
    <cellStyle name="Percent 2 2 3 2 2 4" xfId="1964"/>
    <cellStyle name="Percent 2 2 3 2 2 4 2" xfId="3926"/>
    <cellStyle name="Percent 2 2 3 2 2 5" xfId="3921"/>
    <cellStyle name="Percent 2 2 3 2 3" xfId="1965"/>
    <cellStyle name="Percent 2 2 3 2 3 2" xfId="1966"/>
    <cellStyle name="Percent 2 2 3 2 3 2 2" xfId="3928"/>
    <cellStyle name="Percent 2 2 3 2 3 3" xfId="3927"/>
    <cellStyle name="Percent 2 2 3 2 4" xfId="1967"/>
    <cellStyle name="Percent 2 2 3 2 4 2" xfId="1968"/>
    <cellStyle name="Percent 2 2 3 2 4 2 2" xfId="3930"/>
    <cellStyle name="Percent 2 2 3 2 4 3" xfId="3929"/>
    <cellStyle name="Percent 2 2 3 2 5" xfId="1969"/>
    <cellStyle name="Percent 2 2 3 2 5 2" xfId="3931"/>
    <cellStyle name="Percent 2 2 3 3" xfId="1970"/>
    <cellStyle name="Percent 2 2 3 3 2" xfId="1971"/>
    <cellStyle name="Percent 2 2 3 3 2 2" xfId="1972"/>
    <cellStyle name="Percent 2 2 3 3 2 2 2" xfId="3934"/>
    <cellStyle name="Percent 2 2 3 3 2 3" xfId="3933"/>
    <cellStyle name="Percent 2 2 3 3 3" xfId="1973"/>
    <cellStyle name="Percent 2 2 3 3 3 2" xfId="1974"/>
    <cellStyle name="Percent 2 2 3 3 3 2 2" xfId="3936"/>
    <cellStyle name="Percent 2 2 3 3 3 3" xfId="3935"/>
    <cellStyle name="Percent 2 2 3 3 4" xfId="1975"/>
    <cellStyle name="Percent 2 2 3 3 4 2" xfId="3937"/>
    <cellStyle name="Percent 2 2 3 3 5" xfId="3932"/>
    <cellStyle name="Percent 2 2 3 4" xfId="1976"/>
    <cellStyle name="Percent 2 2 3 4 2" xfId="1977"/>
    <cellStyle name="Percent 2 2 3 4 2 2" xfId="3939"/>
    <cellStyle name="Percent 2 2 3 4 3" xfId="3938"/>
    <cellStyle name="Percent 2 2 3 5" xfId="1978"/>
    <cellStyle name="Percent 2 2 3 5 2" xfId="1979"/>
    <cellStyle name="Percent 2 2 3 5 2 2" xfId="3941"/>
    <cellStyle name="Percent 2 2 3 5 3" xfId="3940"/>
    <cellStyle name="Percent 2 2 3 6" xfId="1980"/>
    <cellStyle name="Percent 2 2 3 6 2" xfId="3942"/>
    <cellStyle name="Percent 2 2 3 7" xfId="2341"/>
    <cellStyle name="Percent 2 2 4" xfId="282"/>
    <cellStyle name="Percent 2 2 4 2" xfId="394"/>
    <cellStyle name="Percent 2 2 5" xfId="395"/>
    <cellStyle name="Percent 2 2 5 2" xfId="1981"/>
    <cellStyle name="Percent 2 2 5 2 2" xfId="1982"/>
    <cellStyle name="Percent 2 2 5 2 2 2" xfId="1983"/>
    <cellStyle name="Percent 2 2 5 2 2 2 2" xfId="3945"/>
    <cellStyle name="Percent 2 2 5 2 2 3" xfId="3944"/>
    <cellStyle name="Percent 2 2 5 2 3" xfId="1984"/>
    <cellStyle name="Percent 2 2 5 2 3 2" xfId="1985"/>
    <cellStyle name="Percent 2 2 5 2 3 2 2" xfId="3947"/>
    <cellStyle name="Percent 2 2 5 2 3 3" xfId="3946"/>
    <cellStyle name="Percent 2 2 5 2 4" xfId="1986"/>
    <cellStyle name="Percent 2 2 5 2 4 2" xfId="3948"/>
    <cellStyle name="Percent 2 2 5 2 5" xfId="3943"/>
    <cellStyle name="Percent 2 2 5 3" xfId="1987"/>
    <cellStyle name="Percent 2 2 5 3 2" xfId="1988"/>
    <cellStyle name="Percent 2 2 5 3 2 2" xfId="3950"/>
    <cellStyle name="Percent 2 2 5 3 3" xfId="3949"/>
    <cellStyle name="Percent 2 2 5 4" xfId="1989"/>
    <cellStyle name="Percent 2 2 5 4 2" xfId="1990"/>
    <cellStyle name="Percent 2 2 5 4 2 2" xfId="3952"/>
    <cellStyle name="Percent 2 2 5 4 3" xfId="3951"/>
    <cellStyle name="Percent 2 2 5 5" xfId="1991"/>
    <cellStyle name="Percent 2 2 5 5 2" xfId="3953"/>
    <cellStyle name="Percent 2 2 6" xfId="1992"/>
    <cellStyle name="Percent 2 2 6 2" xfId="1993"/>
    <cellStyle name="Percent 2 2 6 2 2" xfId="1994"/>
    <cellStyle name="Percent 2 2 6 2 2 2" xfId="3956"/>
    <cellStyle name="Percent 2 2 6 2 3" xfId="3955"/>
    <cellStyle name="Percent 2 2 6 3" xfId="1995"/>
    <cellStyle name="Percent 2 2 6 3 2" xfId="1996"/>
    <cellStyle name="Percent 2 2 6 3 2 2" xfId="3958"/>
    <cellStyle name="Percent 2 2 6 3 3" xfId="3957"/>
    <cellStyle name="Percent 2 2 6 4" xfId="1997"/>
    <cellStyle name="Percent 2 2 6 4 2" xfId="3959"/>
    <cellStyle name="Percent 2 2 6 5" xfId="3954"/>
    <cellStyle name="Percent 2 2 7" xfId="1998"/>
    <cellStyle name="Percent 2 2 7 2" xfId="1999"/>
    <cellStyle name="Percent 2 2 7 2 2" xfId="3961"/>
    <cellStyle name="Percent 2 2 7 3" xfId="3960"/>
    <cellStyle name="Percent 2 2 8" xfId="2000"/>
    <cellStyle name="Percent 2 2 8 2" xfId="2001"/>
    <cellStyle name="Percent 2 2 8 2 2" xfId="3963"/>
    <cellStyle name="Percent 2 2 8 3" xfId="3962"/>
    <cellStyle name="Percent 2 2 9" xfId="2002"/>
    <cellStyle name="Percent 2 2 9 2" xfId="3964"/>
    <cellStyle name="Percent 2 3" xfId="283"/>
    <cellStyle name="Percent 2 3 2" xfId="284"/>
    <cellStyle name="Percent 2 4" xfId="285"/>
    <cellStyle name="Percent 2 5" xfId="286"/>
    <cellStyle name="Percent 2 5 2" xfId="287"/>
    <cellStyle name="Percent 2 5 2 2" xfId="396"/>
    <cellStyle name="Percent 2 5 2 2 2" xfId="2003"/>
    <cellStyle name="Percent 2 5 2 2 2 2" xfId="2004"/>
    <cellStyle name="Percent 2 5 2 2 2 2 2" xfId="2005"/>
    <cellStyle name="Percent 2 5 2 2 2 2 2 2" xfId="3967"/>
    <cellStyle name="Percent 2 5 2 2 2 2 3" xfId="3966"/>
    <cellStyle name="Percent 2 5 2 2 2 3" xfId="2006"/>
    <cellStyle name="Percent 2 5 2 2 2 3 2" xfId="2007"/>
    <cellStyle name="Percent 2 5 2 2 2 3 2 2" xfId="3969"/>
    <cellStyle name="Percent 2 5 2 2 2 3 3" xfId="3968"/>
    <cellStyle name="Percent 2 5 2 2 2 4" xfId="2008"/>
    <cellStyle name="Percent 2 5 2 2 2 4 2" xfId="3970"/>
    <cellStyle name="Percent 2 5 2 2 2 5" xfId="3965"/>
    <cellStyle name="Percent 2 5 2 2 3" xfId="2009"/>
    <cellStyle name="Percent 2 5 2 2 3 2" xfId="2010"/>
    <cellStyle name="Percent 2 5 2 2 3 2 2" xfId="3972"/>
    <cellStyle name="Percent 2 5 2 2 3 3" xfId="3971"/>
    <cellStyle name="Percent 2 5 2 2 4" xfId="2011"/>
    <cellStyle name="Percent 2 5 2 2 4 2" xfId="2012"/>
    <cellStyle name="Percent 2 5 2 2 4 2 2" xfId="3974"/>
    <cellStyle name="Percent 2 5 2 2 4 3" xfId="3973"/>
    <cellStyle name="Percent 2 5 2 2 5" xfId="2013"/>
    <cellStyle name="Percent 2 5 2 2 5 2" xfId="3975"/>
    <cellStyle name="Percent 2 5 2 3" xfId="2014"/>
    <cellStyle name="Percent 2 5 2 3 2" xfId="2015"/>
    <cellStyle name="Percent 2 5 2 3 2 2" xfId="2016"/>
    <cellStyle name="Percent 2 5 2 3 2 2 2" xfId="3978"/>
    <cellStyle name="Percent 2 5 2 3 2 3" xfId="3977"/>
    <cellStyle name="Percent 2 5 2 3 3" xfId="2017"/>
    <cellStyle name="Percent 2 5 2 3 3 2" xfId="2018"/>
    <cellStyle name="Percent 2 5 2 3 3 2 2" xfId="3980"/>
    <cellStyle name="Percent 2 5 2 3 3 3" xfId="3979"/>
    <cellStyle name="Percent 2 5 2 3 4" xfId="2019"/>
    <cellStyle name="Percent 2 5 2 3 4 2" xfId="3981"/>
    <cellStyle name="Percent 2 5 2 3 5" xfId="3976"/>
    <cellStyle name="Percent 2 5 2 4" xfId="2020"/>
    <cellStyle name="Percent 2 5 2 4 2" xfId="2021"/>
    <cellStyle name="Percent 2 5 2 4 2 2" xfId="3983"/>
    <cellStyle name="Percent 2 5 2 4 3" xfId="3982"/>
    <cellStyle name="Percent 2 5 2 5" xfId="2022"/>
    <cellStyle name="Percent 2 5 2 5 2" xfId="2023"/>
    <cellStyle name="Percent 2 5 2 5 2 2" xfId="3985"/>
    <cellStyle name="Percent 2 5 2 5 3" xfId="3984"/>
    <cellStyle name="Percent 2 5 2 6" xfId="2024"/>
    <cellStyle name="Percent 2 5 2 6 2" xfId="3986"/>
    <cellStyle name="Percent 2 5 2 7" xfId="2343"/>
    <cellStyle name="Percent 2 5 3" xfId="397"/>
    <cellStyle name="Percent 2 5 3 2" xfId="2025"/>
    <cellStyle name="Percent 2 5 3 2 2" xfId="2026"/>
    <cellStyle name="Percent 2 5 3 2 2 2" xfId="2027"/>
    <cellStyle name="Percent 2 5 3 2 2 2 2" xfId="3989"/>
    <cellStyle name="Percent 2 5 3 2 2 3" xfId="3988"/>
    <cellStyle name="Percent 2 5 3 2 3" xfId="2028"/>
    <cellStyle name="Percent 2 5 3 2 3 2" xfId="2029"/>
    <cellStyle name="Percent 2 5 3 2 3 2 2" xfId="3991"/>
    <cellStyle name="Percent 2 5 3 2 3 3" xfId="3990"/>
    <cellStyle name="Percent 2 5 3 2 4" xfId="2030"/>
    <cellStyle name="Percent 2 5 3 2 4 2" xfId="3992"/>
    <cellStyle name="Percent 2 5 3 2 5" xfId="3987"/>
    <cellStyle name="Percent 2 5 3 3" xfId="2031"/>
    <cellStyle name="Percent 2 5 3 3 2" xfId="2032"/>
    <cellStyle name="Percent 2 5 3 3 2 2" xfId="3994"/>
    <cellStyle name="Percent 2 5 3 3 3" xfId="3993"/>
    <cellStyle name="Percent 2 5 3 4" xfId="2033"/>
    <cellStyle name="Percent 2 5 3 4 2" xfId="2034"/>
    <cellStyle name="Percent 2 5 3 4 2 2" xfId="3996"/>
    <cellStyle name="Percent 2 5 3 4 3" xfId="3995"/>
    <cellStyle name="Percent 2 5 3 5" xfId="2035"/>
    <cellStyle name="Percent 2 5 3 5 2" xfId="3997"/>
    <cellStyle name="Percent 2 5 4" xfId="2036"/>
    <cellStyle name="Percent 2 5 4 2" xfId="2037"/>
    <cellStyle name="Percent 2 5 4 2 2" xfId="2038"/>
    <cellStyle name="Percent 2 5 4 2 2 2" xfId="4000"/>
    <cellStyle name="Percent 2 5 4 2 3" xfId="3999"/>
    <cellStyle name="Percent 2 5 4 3" xfId="2039"/>
    <cellStyle name="Percent 2 5 4 3 2" xfId="2040"/>
    <cellStyle name="Percent 2 5 4 3 2 2" xfId="4002"/>
    <cellStyle name="Percent 2 5 4 3 3" xfId="4001"/>
    <cellStyle name="Percent 2 5 4 4" xfId="2041"/>
    <cellStyle name="Percent 2 5 4 4 2" xfId="4003"/>
    <cellStyle name="Percent 2 5 4 5" xfId="3998"/>
    <cellStyle name="Percent 2 5 5" xfId="2042"/>
    <cellStyle name="Percent 2 5 5 2" xfId="2043"/>
    <cellStyle name="Percent 2 5 5 2 2" xfId="4005"/>
    <cellStyle name="Percent 2 5 5 3" xfId="4004"/>
    <cellStyle name="Percent 2 5 6" xfId="2044"/>
    <cellStyle name="Percent 2 5 6 2" xfId="2045"/>
    <cellStyle name="Percent 2 5 6 2 2" xfId="4007"/>
    <cellStyle name="Percent 2 5 6 3" xfId="4006"/>
    <cellStyle name="Percent 2 5 7" xfId="2046"/>
    <cellStyle name="Percent 2 5 7 2" xfId="4008"/>
    <cellStyle name="Percent 2 5 8" xfId="2342"/>
    <cellStyle name="Percent 2 6" xfId="288"/>
    <cellStyle name="Percent 2 6 2" xfId="398"/>
    <cellStyle name="Percent 3" xfId="289"/>
    <cellStyle name="Percent 3 2" xfId="290"/>
    <cellStyle name="Percent 3 3" xfId="291"/>
    <cellStyle name="Percent 4" xfId="292"/>
    <cellStyle name="Percent 4 10" xfId="2047"/>
    <cellStyle name="Percent 4 10 2" xfId="4009"/>
    <cellStyle name="Percent 4 11" xfId="2344"/>
    <cellStyle name="Percent 4 2" xfId="293"/>
    <cellStyle name="Percent 4 2 2" xfId="294"/>
    <cellStyle name="Percent 4 3" xfId="295"/>
    <cellStyle name="Percent 4 3 2" xfId="296"/>
    <cellStyle name="Percent 4 4" xfId="297"/>
    <cellStyle name="Percent 4 4 2" xfId="298"/>
    <cellStyle name="Percent 4 5" xfId="299"/>
    <cellStyle name="Percent 4 5 2" xfId="399"/>
    <cellStyle name="Percent 4 5 2 2" xfId="2048"/>
    <cellStyle name="Percent 4 5 2 2 2" xfId="2049"/>
    <cellStyle name="Percent 4 5 2 2 2 2" xfId="2050"/>
    <cellStyle name="Percent 4 5 2 2 2 2 2" xfId="4012"/>
    <cellStyle name="Percent 4 5 2 2 2 3" xfId="4011"/>
    <cellStyle name="Percent 4 5 2 2 3" xfId="2051"/>
    <cellStyle name="Percent 4 5 2 2 3 2" xfId="2052"/>
    <cellStyle name="Percent 4 5 2 2 3 2 2" xfId="4014"/>
    <cellStyle name="Percent 4 5 2 2 3 3" xfId="4013"/>
    <cellStyle name="Percent 4 5 2 2 4" xfId="2053"/>
    <cellStyle name="Percent 4 5 2 2 4 2" xfId="4015"/>
    <cellStyle name="Percent 4 5 2 2 5" xfId="4010"/>
    <cellStyle name="Percent 4 5 2 3" xfId="2054"/>
    <cellStyle name="Percent 4 5 2 3 2" xfId="2055"/>
    <cellStyle name="Percent 4 5 2 3 2 2" xfId="4017"/>
    <cellStyle name="Percent 4 5 2 3 3" xfId="4016"/>
    <cellStyle name="Percent 4 5 2 4" xfId="2056"/>
    <cellStyle name="Percent 4 5 2 4 2" xfId="2057"/>
    <cellStyle name="Percent 4 5 2 4 2 2" xfId="4019"/>
    <cellStyle name="Percent 4 5 2 4 3" xfId="4018"/>
    <cellStyle name="Percent 4 5 2 5" xfId="2058"/>
    <cellStyle name="Percent 4 5 2 5 2" xfId="4020"/>
    <cellStyle name="Percent 4 5 3" xfId="2059"/>
    <cellStyle name="Percent 4 5 3 2" xfId="2060"/>
    <cellStyle name="Percent 4 5 3 2 2" xfId="2061"/>
    <cellStyle name="Percent 4 5 3 2 2 2" xfId="4023"/>
    <cellStyle name="Percent 4 5 3 2 3" xfId="4022"/>
    <cellStyle name="Percent 4 5 3 3" xfId="2062"/>
    <cellStyle name="Percent 4 5 3 3 2" xfId="2063"/>
    <cellStyle name="Percent 4 5 3 3 2 2" xfId="4025"/>
    <cellStyle name="Percent 4 5 3 3 3" xfId="4024"/>
    <cellStyle name="Percent 4 5 3 4" xfId="2064"/>
    <cellStyle name="Percent 4 5 3 4 2" xfId="4026"/>
    <cellStyle name="Percent 4 5 3 5" xfId="4021"/>
    <cellStyle name="Percent 4 5 4" xfId="2065"/>
    <cellStyle name="Percent 4 5 4 2" xfId="2066"/>
    <cellStyle name="Percent 4 5 4 2 2" xfId="4028"/>
    <cellStyle name="Percent 4 5 4 3" xfId="4027"/>
    <cellStyle name="Percent 4 5 5" xfId="2067"/>
    <cellStyle name="Percent 4 5 5 2" xfId="2068"/>
    <cellStyle name="Percent 4 5 5 2 2" xfId="4030"/>
    <cellStyle name="Percent 4 5 5 3" xfId="4029"/>
    <cellStyle name="Percent 4 5 6" xfId="2069"/>
    <cellStyle name="Percent 4 5 6 2" xfId="4031"/>
    <cellStyle name="Percent 4 5 7" xfId="2345"/>
    <cellStyle name="Percent 4 6" xfId="400"/>
    <cellStyle name="Percent 4 6 2" xfId="2070"/>
    <cellStyle name="Percent 4 6 2 2" xfId="2071"/>
    <cellStyle name="Percent 4 6 2 2 2" xfId="2072"/>
    <cellStyle name="Percent 4 6 2 2 2 2" xfId="4034"/>
    <cellStyle name="Percent 4 6 2 2 3" xfId="4033"/>
    <cellStyle name="Percent 4 6 2 3" xfId="2073"/>
    <cellStyle name="Percent 4 6 2 3 2" xfId="2074"/>
    <cellStyle name="Percent 4 6 2 3 2 2" xfId="4036"/>
    <cellStyle name="Percent 4 6 2 3 3" xfId="4035"/>
    <cellStyle name="Percent 4 6 2 4" xfId="2075"/>
    <cellStyle name="Percent 4 6 2 4 2" xfId="4037"/>
    <cellStyle name="Percent 4 6 2 5" xfId="4032"/>
    <cellStyle name="Percent 4 6 3" xfId="2076"/>
    <cellStyle name="Percent 4 6 3 2" xfId="2077"/>
    <cellStyle name="Percent 4 6 3 2 2" xfId="4039"/>
    <cellStyle name="Percent 4 6 3 3" xfId="4038"/>
    <cellStyle name="Percent 4 6 4" xfId="2078"/>
    <cellStyle name="Percent 4 6 4 2" xfId="2079"/>
    <cellStyle name="Percent 4 6 4 2 2" xfId="4041"/>
    <cellStyle name="Percent 4 6 4 3" xfId="4040"/>
    <cellStyle name="Percent 4 6 5" xfId="2080"/>
    <cellStyle name="Percent 4 6 5 2" xfId="4042"/>
    <cellStyle name="Percent 4 7" xfId="2081"/>
    <cellStyle name="Percent 4 7 2" xfId="2082"/>
    <cellStyle name="Percent 4 7 2 2" xfId="2083"/>
    <cellStyle name="Percent 4 7 2 2 2" xfId="4045"/>
    <cellStyle name="Percent 4 7 2 3" xfId="4044"/>
    <cellStyle name="Percent 4 7 3" xfId="2084"/>
    <cellStyle name="Percent 4 7 3 2" xfId="2085"/>
    <cellStyle name="Percent 4 7 3 2 2" xfId="4047"/>
    <cellStyle name="Percent 4 7 3 3" xfId="4046"/>
    <cellStyle name="Percent 4 7 4" xfId="2086"/>
    <cellStyle name="Percent 4 7 4 2" xfId="4048"/>
    <cellStyle name="Percent 4 7 5" xfId="4043"/>
    <cellStyle name="Percent 4 8" xfId="2087"/>
    <cellStyle name="Percent 4 8 2" xfId="2088"/>
    <cellStyle name="Percent 4 8 2 2" xfId="4050"/>
    <cellStyle name="Percent 4 8 3" xfId="4049"/>
    <cellStyle name="Percent 4 9" xfId="2089"/>
    <cellStyle name="Percent 4 9 2" xfId="2090"/>
    <cellStyle name="Percent 4 9 2 2" xfId="4052"/>
    <cellStyle name="Percent 4 9 3" xfId="4051"/>
    <cellStyle name="Percent 5" xfId="300"/>
    <cellStyle name="Percent 5 2" xfId="301"/>
    <cellStyle name="Percent 5 2 2" xfId="401"/>
    <cellStyle name="Percent 5 2 2 2" xfId="2091"/>
    <cellStyle name="Percent 5 2 2 2 2" xfId="2092"/>
    <cellStyle name="Percent 5 2 2 2 2 2" xfId="2093"/>
    <cellStyle name="Percent 5 2 2 2 2 2 2" xfId="4055"/>
    <cellStyle name="Percent 5 2 2 2 2 3" xfId="4054"/>
    <cellStyle name="Percent 5 2 2 2 3" xfId="2094"/>
    <cellStyle name="Percent 5 2 2 2 3 2" xfId="2095"/>
    <cellStyle name="Percent 5 2 2 2 3 2 2" xfId="4057"/>
    <cellStyle name="Percent 5 2 2 2 3 3" xfId="4056"/>
    <cellStyle name="Percent 5 2 2 2 4" xfId="2096"/>
    <cellStyle name="Percent 5 2 2 2 4 2" xfId="4058"/>
    <cellStyle name="Percent 5 2 2 2 5" xfId="4053"/>
    <cellStyle name="Percent 5 2 2 3" xfId="2097"/>
    <cellStyle name="Percent 5 2 2 3 2" xfId="2098"/>
    <cellStyle name="Percent 5 2 2 3 2 2" xfId="4060"/>
    <cellStyle name="Percent 5 2 2 3 3" xfId="4059"/>
    <cellStyle name="Percent 5 2 2 4" xfId="2099"/>
    <cellStyle name="Percent 5 2 2 4 2" xfId="2100"/>
    <cellStyle name="Percent 5 2 2 4 2 2" xfId="4062"/>
    <cellStyle name="Percent 5 2 2 4 3" xfId="4061"/>
    <cellStyle name="Percent 5 2 2 5" xfId="2101"/>
    <cellStyle name="Percent 5 2 2 5 2" xfId="4063"/>
    <cellStyle name="Percent 5 2 3" xfId="2102"/>
    <cellStyle name="Percent 5 2 3 2" xfId="2103"/>
    <cellStyle name="Percent 5 2 3 2 2" xfId="2104"/>
    <cellStyle name="Percent 5 2 3 2 2 2" xfId="4066"/>
    <cellStyle name="Percent 5 2 3 2 3" xfId="4065"/>
    <cellStyle name="Percent 5 2 3 3" xfId="2105"/>
    <cellStyle name="Percent 5 2 3 3 2" xfId="2106"/>
    <cellStyle name="Percent 5 2 3 3 2 2" xfId="4068"/>
    <cellStyle name="Percent 5 2 3 3 3" xfId="4067"/>
    <cellStyle name="Percent 5 2 3 4" xfId="2107"/>
    <cellStyle name="Percent 5 2 3 4 2" xfId="4069"/>
    <cellStyle name="Percent 5 2 3 5" xfId="4064"/>
    <cellStyle name="Percent 5 2 4" xfId="2108"/>
    <cellStyle name="Percent 5 2 4 2" xfId="2109"/>
    <cellStyle name="Percent 5 2 4 2 2" xfId="4071"/>
    <cellStyle name="Percent 5 2 4 3" xfId="4070"/>
    <cellStyle name="Percent 5 2 5" xfId="2110"/>
    <cellStyle name="Percent 5 2 5 2" xfId="2111"/>
    <cellStyle name="Percent 5 2 5 2 2" xfId="4073"/>
    <cellStyle name="Percent 5 2 5 3" xfId="4072"/>
    <cellStyle name="Percent 5 2 6" xfId="2112"/>
    <cellStyle name="Percent 5 2 6 2" xfId="4074"/>
    <cellStyle name="Percent 5 2 7" xfId="2347"/>
    <cellStyle name="Percent 5 3" xfId="402"/>
    <cellStyle name="Percent 5 3 2" xfId="2113"/>
    <cellStyle name="Percent 5 3 2 2" xfId="2114"/>
    <cellStyle name="Percent 5 3 2 2 2" xfId="2115"/>
    <cellStyle name="Percent 5 3 2 2 2 2" xfId="4077"/>
    <cellStyle name="Percent 5 3 2 2 3" xfId="4076"/>
    <cellStyle name="Percent 5 3 2 3" xfId="2116"/>
    <cellStyle name="Percent 5 3 2 3 2" xfId="2117"/>
    <cellStyle name="Percent 5 3 2 3 2 2" xfId="4079"/>
    <cellStyle name="Percent 5 3 2 3 3" xfId="4078"/>
    <cellStyle name="Percent 5 3 2 4" xfId="2118"/>
    <cellStyle name="Percent 5 3 2 4 2" xfId="4080"/>
    <cellStyle name="Percent 5 3 2 5" xfId="4075"/>
    <cellStyle name="Percent 5 3 3" xfId="2119"/>
    <cellStyle name="Percent 5 3 3 2" xfId="2120"/>
    <cellStyle name="Percent 5 3 3 2 2" xfId="4082"/>
    <cellStyle name="Percent 5 3 3 3" xfId="4081"/>
    <cellStyle name="Percent 5 3 4" xfId="2121"/>
    <cellStyle name="Percent 5 3 4 2" xfId="2122"/>
    <cellStyle name="Percent 5 3 4 2 2" xfId="4084"/>
    <cellStyle name="Percent 5 3 4 3" xfId="4083"/>
    <cellStyle name="Percent 5 3 5" xfId="2123"/>
    <cellStyle name="Percent 5 3 5 2" xfId="4085"/>
    <cellStyle name="Percent 5 4" xfId="2124"/>
    <cellStyle name="Percent 5 4 2" xfId="2125"/>
    <cellStyle name="Percent 5 4 2 2" xfId="2126"/>
    <cellStyle name="Percent 5 4 2 2 2" xfId="4088"/>
    <cellStyle name="Percent 5 4 2 3" xfId="4087"/>
    <cellStyle name="Percent 5 4 3" xfId="2127"/>
    <cellStyle name="Percent 5 4 3 2" xfId="2128"/>
    <cellStyle name="Percent 5 4 3 2 2" xfId="4090"/>
    <cellStyle name="Percent 5 4 3 3" xfId="4089"/>
    <cellStyle name="Percent 5 4 4" xfId="2129"/>
    <cellStyle name="Percent 5 4 4 2" xfId="4091"/>
    <cellStyle name="Percent 5 4 5" xfId="4086"/>
    <cellStyle name="Percent 5 5" xfId="2130"/>
    <cellStyle name="Percent 5 5 2" xfId="2131"/>
    <cellStyle name="Percent 5 5 2 2" xfId="4093"/>
    <cellStyle name="Percent 5 5 3" xfId="4092"/>
    <cellStyle name="Percent 5 6" xfId="2132"/>
    <cellStyle name="Percent 5 6 2" xfId="2133"/>
    <cellStyle name="Percent 5 6 2 2" xfId="4095"/>
    <cellStyle name="Percent 5 6 3" xfId="4094"/>
    <cellStyle name="Percent 5 7" xfId="2134"/>
    <cellStyle name="Percent 5 7 2" xfId="4096"/>
    <cellStyle name="Percent 5 8" xfId="2346"/>
    <cellStyle name="Percent 6" xfId="302"/>
    <cellStyle name="Percent 6 2" xfId="303"/>
    <cellStyle name="Percent 6 2 2" xfId="403"/>
    <cellStyle name="Percent 6 2 2 2" xfId="2135"/>
    <cellStyle name="Percent 6 2 2 2 2" xfId="2136"/>
    <cellStyle name="Percent 6 2 2 2 2 2" xfId="2137"/>
    <cellStyle name="Percent 6 2 2 2 2 2 2" xfId="4099"/>
    <cellStyle name="Percent 6 2 2 2 2 3" xfId="4098"/>
    <cellStyle name="Percent 6 2 2 2 3" xfId="2138"/>
    <cellStyle name="Percent 6 2 2 2 3 2" xfId="2139"/>
    <cellStyle name="Percent 6 2 2 2 3 2 2" xfId="4101"/>
    <cellStyle name="Percent 6 2 2 2 3 3" xfId="4100"/>
    <cellStyle name="Percent 6 2 2 2 4" xfId="2140"/>
    <cellStyle name="Percent 6 2 2 2 4 2" xfId="4102"/>
    <cellStyle name="Percent 6 2 2 2 5" xfId="4097"/>
    <cellStyle name="Percent 6 2 2 3" xfId="2141"/>
    <cellStyle name="Percent 6 2 2 3 2" xfId="2142"/>
    <cellStyle name="Percent 6 2 2 3 2 2" xfId="4104"/>
    <cellStyle name="Percent 6 2 2 3 3" xfId="4103"/>
    <cellStyle name="Percent 6 2 2 4" xfId="2143"/>
    <cellStyle name="Percent 6 2 2 4 2" xfId="2144"/>
    <cellStyle name="Percent 6 2 2 4 2 2" xfId="4106"/>
    <cellStyle name="Percent 6 2 2 4 3" xfId="4105"/>
    <cellStyle name="Percent 6 2 2 5" xfId="2145"/>
    <cellStyle name="Percent 6 2 2 5 2" xfId="4107"/>
    <cellStyle name="Percent 6 2 3" xfId="2146"/>
    <cellStyle name="Percent 6 2 3 2" xfId="2147"/>
    <cellStyle name="Percent 6 2 3 2 2" xfId="2148"/>
    <cellStyle name="Percent 6 2 3 2 2 2" xfId="4110"/>
    <cellStyle name="Percent 6 2 3 2 3" xfId="4109"/>
    <cellStyle name="Percent 6 2 3 3" xfId="2149"/>
    <cellStyle name="Percent 6 2 3 3 2" xfId="2150"/>
    <cellStyle name="Percent 6 2 3 3 2 2" xfId="4112"/>
    <cellStyle name="Percent 6 2 3 3 3" xfId="4111"/>
    <cellStyle name="Percent 6 2 3 4" xfId="2151"/>
    <cellStyle name="Percent 6 2 3 4 2" xfId="4113"/>
    <cellStyle name="Percent 6 2 3 5" xfId="4108"/>
    <cellStyle name="Percent 6 2 4" xfId="2152"/>
    <cellStyle name="Percent 6 2 4 2" xfId="2153"/>
    <cellStyle name="Percent 6 2 4 2 2" xfId="4115"/>
    <cellStyle name="Percent 6 2 4 3" xfId="4114"/>
    <cellStyle name="Percent 6 2 5" xfId="2154"/>
    <cellStyle name="Percent 6 2 5 2" xfId="2155"/>
    <cellStyle name="Percent 6 2 5 2 2" xfId="4117"/>
    <cellStyle name="Percent 6 2 5 3" xfId="4116"/>
    <cellStyle name="Percent 6 2 6" xfId="2156"/>
    <cellStyle name="Percent 6 2 6 2" xfId="4118"/>
    <cellStyle name="Percent 6 2 7" xfId="2349"/>
    <cellStyle name="Percent 6 3" xfId="404"/>
    <cellStyle name="Percent 6 3 2" xfId="2157"/>
    <cellStyle name="Percent 6 3 2 2" xfId="2158"/>
    <cellStyle name="Percent 6 3 2 2 2" xfId="2159"/>
    <cellStyle name="Percent 6 3 2 2 2 2" xfId="4121"/>
    <cellStyle name="Percent 6 3 2 2 3" xfId="4120"/>
    <cellStyle name="Percent 6 3 2 3" xfId="2160"/>
    <cellStyle name="Percent 6 3 2 3 2" xfId="2161"/>
    <cellStyle name="Percent 6 3 2 3 2 2" xfId="4123"/>
    <cellStyle name="Percent 6 3 2 3 3" xfId="4122"/>
    <cellStyle name="Percent 6 3 2 4" xfId="2162"/>
    <cellStyle name="Percent 6 3 2 4 2" xfId="4124"/>
    <cellStyle name="Percent 6 3 2 5" xfId="4119"/>
    <cellStyle name="Percent 6 3 3" xfId="2163"/>
    <cellStyle name="Percent 6 3 3 2" xfId="2164"/>
    <cellStyle name="Percent 6 3 3 2 2" xfId="4126"/>
    <cellStyle name="Percent 6 3 3 3" xfId="4125"/>
    <cellStyle name="Percent 6 3 4" xfId="2165"/>
    <cellStyle name="Percent 6 3 4 2" xfId="2166"/>
    <cellStyle name="Percent 6 3 4 2 2" xfId="4128"/>
    <cellStyle name="Percent 6 3 4 3" xfId="4127"/>
    <cellStyle name="Percent 6 3 5" xfId="2167"/>
    <cellStyle name="Percent 6 3 5 2" xfId="4129"/>
    <cellStyle name="Percent 6 4" xfId="2168"/>
    <cellStyle name="Percent 6 4 2" xfId="2169"/>
    <cellStyle name="Percent 6 4 2 2" xfId="2170"/>
    <cellStyle name="Percent 6 4 2 2 2" xfId="4132"/>
    <cellStyle name="Percent 6 4 2 3" xfId="4131"/>
    <cellStyle name="Percent 6 4 3" xfId="2171"/>
    <cellStyle name="Percent 6 4 3 2" xfId="2172"/>
    <cellStyle name="Percent 6 4 3 2 2" xfId="4134"/>
    <cellStyle name="Percent 6 4 3 3" xfId="4133"/>
    <cellStyle name="Percent 6 4 4" xfId="2173"/>
    <cellStyle name="Percent 6 4 4 2" xfId="4135"/>
    <cellStyle name="Percent 6 4 5" xfId="4130"/>
    <cellStyle name="Percent 6 5" xfId="2174"/>
    <cellStyle name="Percent 6 5 2" xfId="2175"/>
    <cellStyle name="Percent 6 5 2 2" xfId="4137"/>
    <cellStyle name="Percent 6 5 3" xfId="4136"/>
    <cellStyle name="Percent 6 6" xfId="2176"/>
    <cellStyle name="Percent 6 6 2" xfId="2177"/>
    <cellStyle name="Percent 6 6 2 2" xfId="4139"/>
    <cellStyle name="Percent 6 6 3" xfId="4138"/>
    <cellStyle name="Percent 6 7" xfId="2178"/>
    <cellStyle name="Percent 6 7 2" xfId="4140"/>
    <cellStyle name="Percent 6 8" xfId="2348"/>
    <cellStyle name="Percent 7" xfId="304"/>
    <cellStyle name="Percent 7 2" xfId="305"/>
    <cellStyle name="Percent 8" xfId="306"/>
    <cellStyle name="Percent 9" xfId="307"/>
    <cellStyle name="Percent 9 2" xfId="405"/>
    <cellStyle name="percentage difference" xfId="308"/>
    <cellStyle name="percentage difference one decimal" xfId="309"/>
    <cellStyle name="percentage difference zero decimal" xfId="310"/>
    <cellStyle name="SAPBEXaggData" xfId="2239"/>
    <cellStyle name="SAPBEXaggDataEmph" xfId="2240"/>
    <cellStyle name="SAPBEXaggItem" xfId="2241"/>
    <cellStyle name="SAPBEXaggItemX" xfId="2242"/>
    <cellStyle name="SAPBEXchaText" xfId="2243"/>
    <cellStyle name="SAPBEXexcBad7" xfId="2244"/>
    <cellStyle name="SAPBEXexcBad8" xfId="2245"/>
    <cellStyle name="SAPBEXexcBad9" xfId="2246"/>
    <cellStyle name="SAPBEXexcCritical4" xfId="2247"/>
    <cellStyle name="SAPBEXexcCritical5" xfId="2248"/>
    <cellStyle name="SAPBEXexcCritical6" xfId="2249"/>
    <cellStyle name="SAPBEXexcGood1" xfId="2250"/>
    <cellStyle name="SAPBEXexcGood2" xfId="2251"/>
    <cellStyle name="SAPBEXexcGood3" xfId="2252"/>
    <cellStyle name="SAPBEXfilterDrill" xfId="2253"/>
    <cellStyle name="SAPBEXfilterItem" xfId="2254"/>
    <cellStyle name="SAPBEXfilterText" xfId="2255"/>
    <cellStyle name="SAPBEXformats" xfId="2256"/>
    <cellStyle name="SAPBEXheaderItem" xfId="2257"/>
    <cellStyle name="SAPBEXheaderText" xfId="2258"/>
    <cellStyle name="SAPBEXHLevel0" xfId="2259"/>
    <cellStyle name="SAPBEXHLevel0X" xfId="2260"/>
    <cellStyle name="SAPBEXHLevel1" xfId="2261"/>
    <cellStyle name="SAPBEXHLevel1X" xfId="2262"/>
    <cellStyle name="SAPBEXHLevel2" xfId="2263"/>
    <cellStyle name="SAPBEXHLevel2X" xfId="2264"/>
    <cellStyle name="SAPBEXHLevel3" xfId="2265"/>
    <cellStyle name="SAPBEXHLevel3X" xfId="2266"/>
    <cellStyle name="SAPBEXinputData" xfId="2267"/>
    <cellStyle name="SAPBEXItemHeader" xfId="2268"/>
    <cellStyle name="SAPBEXresData" xfId="2269"/>
    <cellStyle name="SAPBEXresDataEmph" xfId="2270"/>
    <cellStyle name="SAPBEXresItem" xfId="2271"/>
    <cellStyle name="SAPBEXresItemX" xfId="2272"/>
    <cellStyle name="SAPBEXstdData" xfId="2273"/>
    <cellStyle name="SAPBEXstdDataEmph" xfId="2274"/>
    <cellStyle name="SAPBEXstdItem" xfId="2275"/>
    <cellStyle name="SAPBEXstdItemX" xfId="2276"/>
    <cellStyle name="SAPBEXtitle" xfId="2277"/>
    <cellStyle name="SAPBEXunassignedItem" xfId="2278"/>
    <cellStyle name="SAPBEXundefined" xfId="2279"/>
    <cellStyle name="Sheet Title" xfId="2280"/>
    <cellStyle name="Skaičiavimas" xfId="311"/>
    <cellStyle name="Style 1" xfId="312"/>
    <cellStyle name="Suma" xfId="313"/>
    <cellStyle name="Susietas langelis" xfId="314"/>
    <cellStyle name="Text" xfId="315"/>
    <cellStyle name="Tikrinimo langelis" xfId="316"/>
    <cellStyle name="Title 2" xfId="317"/>
    <cellStyle name="Title 3" xfId="2179"/>
    <cellStyle name="Total 2" xfId="318"/>
    <cellStyle name="Total 3" xfId="2180"/>
    <cellStyle name="Valiuta_Atsiskaitymai_EUR" xfId="2181"/>
    <cellStyle name="Warning Text 2" xfId="319"/>
    <cellStyle name="Warning Text 3" xfId="2182"/>
    <cellStyle name="ДАТА" xfId="320"/>
    <cellStyle name="ДЕНЕЖНЫЙ_BOPENGC" xfId="321"/>
    <cellStyle name="ЗАГОЛОВОК1" xfId="322"/>
    <cellStyle name="ЗАГОЛОВОК2" xfId="323"/>
    <cellStyle name="ИТОГОВЫЙ" xfId="324"/>
    <cellStyle name="Обычный_BOPENGC" xfId="325"/>
    <cellStyle name="ПРОЦЕНТНЫЙ_BOPENGC" xfId="326"/>
    <cellStyle name="ТЕКСТ" xfId="327"/>
    <cellStyle name="ФИКСИРОВАННЫЙ" xfId="328"/>
    <cellStyle name="ФИНАНСОВЫЙ_BOPENGC" xfId="3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0.50312500000000004</c:v>
                </c:pt>
                <c:pt idx="30" formatCode="0.0">
                  <c:v>1.0250000000000001</c:v>
                </c:pt>
                <c:pt idx="31" formatCode="0.0">
                  <c:v>0.72187499999999982</c:v>
                </c:pt>
                <c:pt idx="32" formatCode="0.0">
                  <c:v>1.0406249999999999</c:v>
                </c:pt>
                <c:pt idx="33" formatCode="0.0">
                  <c:v>1.1156250000000001</c:v>
                </c:pt>
                <c:pt idx="34" formatCode="0.0">
                  <c:v>1.3968750000000001</c:v>
                </c:pt>
                <c:pt idx="35" formatCode="0.0">
                  <c:v>1.3656250000000001</c:v>
                </c:pt>
                <c:pt idx="36" formatCode="0.0">
                  <c:v>1.8656250000000001</c:v>
                </c:pt>
                <c:pt idx="37" formatCode="0.0">
                  <c:v>2.1625000000000001</c:v>
                </c:pt>
                <c:pt idx="38" formatCode="0.0">
                  <c:v>2.390625</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2.2875000000000001</c:v>
                </c:pt>
                <c:pt idx="52" formatCode="0.0">
                  <c:v>2.4468749999999999</c:v>
                </c:pt>
                <c:pt idx="53" formatCode="0.0">
                  <c:v>2.5</c:v>
                </c:pt>
                <c:pt idx="54" formatCode="0.0">
                  <c:v>2.5</c:v>
                </c:pt>
                <c:pt idx="55" formatCode="0.0">
                  <c:v>2.5</c:v>
                </c:pt>
                <c:pt idx="56" formatCode="0.0">
                  <c:v>2.0500000000000003</c:v>
                </c:pt>
                <c:pt idx="57" formatCode="0.0">
                  <c:v>1.0875000000000001</c:v>
                </c:pt>
                <c:pt idx="58" formatCode="0.0">
                  <c:v>8.4374999999999978E-2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34478848"/>
        <c:axId val="134218496"/>
      </c:barChart>
      <c:lineChart>
        <c:grouping val="standard"/>
        <c:varyColors val="0"/>
        <c:ser>
          <c:idx val="3"/>
          <c:order val="0"/>
          <c:tx>
            <c:v>Kredito ir BVP santykis</c:v>
          </c:tx>
          <c:spPr>
            <a:ln w="31750">
              <a:solidFill>
                <a:srgbClr val="000000"/>
              </a:solidFill>
              <a:prstDash val="solid"/>
            </a:ln>
          </c:spPr>
          <c:marker>
            <c:symbol val="none"/>
          </c:marker>
          <c:cat>
            <c:strRef>
              <c:f>'2.1.'!$A$12:$A$104</c:f>
              <c:strCache>
                <c:ptCount val="93"/>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strCache>
            </c:strRef>
          </c:cat>
          <c:val>
            <c:numRef>
              <c:f>'2.1.'!$B$12:$B$104</c:f>
              <c:numCache>
                <c:formatCode>0.0</c:formatCode>
                <c:ptCount val="93"/>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39.89</c:v>
                </c:pt>
                <c:pt idx="34">
                  <c:v>42.07</c:v>
                </c:pt>
                <c:pt idx="35">
                  <c:v>43.19</c:v>
                </c:pt>
                <c:pt idx="36">
                  <c:v>46.38</c:v>
                </c:pt>
                <c:pt idx="37">
                  <c:v>49.14</c:v>
                </c:pt>
                <c:pt idx="38">
                  <c:v>51.8</c:v>
                </c:pt>
                <c:pt idx="39">
                  <c:v>55.39</c:v>
                </c:pt>
                <c:pt idx="40">
                  <c:v>59.09</c:v>
                </c:pt>
                <c:pt idx="41">
                  <c:v>61.56</c:v>
                </c:pt>
                <c:pt idx="42">
                  <c:v>65.03</c:v>
                </c:pt>
                <c:pt idx="43">
                  <c:v>74.44</c:v>
                </c:pt>
                <c:pt idx="44">
                  <c:v>77.39</c:v>
                </c:pt>
                <c:pt idx="45">
                  <c:v>80.34</c:v>
                </c:pt>
                <c:pt idx="46">
                  <c:v>83.12</c:v>
                </c:pt>
                <c:pt idx="47">
                  <c:v>88.58</c:v>
                </c:pt>
                <c:pt idx="48">
                  <c:v>87.22</c:v>
                </c:pt>
                <c:pt idx="49">
                  <c:v>87.97</c:v>
                </c:pt>
                <c:pt idx="50">
                  <c:v>84.37</c:v>
                </c:pt>
                <c:pt idx="51">
                  <c:v>81.69</c:v>
                </c:pt>
                <c:pt idx="52">
                  <c:v>82.35</c:v>
                </c:pt>
                <c:pt idx="53">
                  <c:v>84.68</c:v>
                </c:pt>
                <c:pt idx="54">
                  <c:v>86.72</c:v>
                </c:pt>
                <c:pt idx="55">
                  <c:v>87.75</c:v>
                </c:pt>
                <c:pt idx="56">
                  <c:v>86.08</c:v>
                </c:pt>
                <c:pt idx="57">
                  <c:v>82.95</c:v>
                </c:pt>
                <c:pt idx="58">
                  <c:v>78.790000000000006</c:v>
                </c:pt>
                <c:pt idx="59">
                  <c:v>76.8</c:v>
                </c:pt>
                <c:pt idx="60">
                  <c:v>75.069999999999993</c:v>
                </c:pt>
                <c:pt idx="61">
                  <c:v>73.55</c:v>
                </c:pt>
                <c:pt idx="62">
                  <c:v>68.81</c:v>
                </c:pt>
                <c:pt idx="63">
                  <c:v>67.89</c:v>
                </c:pt>
                <c:pt idx="64">
                  <c:v>67.84</c:v>
                </c:pt>
                <c:pt idx="65">
                  <c:v>66.81</c:v>
                </c:pt>
                <c:pt idx="66">
                  <c:v>65.47</c:v>
                </c:pt>
                <c:pt idx="67">
                  <c:v>66.099999999999994</c:v>
                </c:pt>
                <c:pt idx="68">
                  <c:v>63.78</c:v>
                </c:pt>
                <c:pt idx="69">
                  <c:v>63.43</c:v>
                </c:pt>
                <c:pt idx="70">
                  <c:v>62.42</c:v>
                </c:pt>
                <c:pt idx="71">
                  <c:v>61.95</c:v>
                </c:pt>
                <c:pt idx="72">
                  <c:v>61.15</c:v>
                </c:pt>
                <c:pt idx="73">
                  <c:v>60.26</c:v>
                </c:pt>
                <c:pt idx="74">
                  <c:v>58.41</c:v>
                </c:pt>
                <c:pt idx="75">
                  <c:v>59.77</c:v>
                </c:pt>
                <c:pt idx="76">
                  <c:v>60.37</c:v>
                </c:pt>
                <c:pt idx="77">
                  <c:v>61.11</c:v>
                </c:pt>
                <c:pt idx="78">
                  <c:v>59.98</c:v>
                </c:pt>
                <c:pt idx="79">
                  <c:v>62.05</c:v>
                </c:pt>
                <c:pt idx="80">
                  <c:v>63.43</c:v>
                </c:pt>
                <c:pt idx="81">
                  <c:v>64.52</c:v>
                </c:pt>
                <c:pt idx="82">
                  <c:v>63.02</c:v>
                </c:pt>
                <c:pt idx="83">
                  <c:v>63.66</c:v>
                </c:pt>
                <c:pt idx="84">
                  <c:v>63.82</c:v>
                </c:pt>
                <c:pt idx="85">
                  <c:v>64.59</c:v>
                </c:pt>
                <c:pt idx="86">
                  <c:v>64.09</c:v>
                </c:pt>
                <c:pt idx="87">
                  <c:v>64.58</c:v>
                </c:pt>
                <c:pt idx="88">
                  <c:v>66.2</c:v>
                </c:pt>
                <c:pt idx="89">
                  <c:v>66.7</c:v>
                </c:pt>
                <c:pt idx="90">
                  <c:v>65.260000000000005</c:v>
                </c:pt>
                <c:pt idx="91">
                  <c:v>65.11</c:v>
                </c:pt>
                <c:pt idx="92">
                  <c:v>66.22</c:v>
                </c:pt>
              </c:numCache>
            </c:numRef>
          </c:val>
          <c:smooth val="0"/>
        </c:ser>
        <c:ser>
          <c:idx val="1"/>
          <c:order val="1"/>
          <c:tx>
            <c:v>Kredito ir BVP santykio ilgojo laikotarpio tendencija (apskaičiuota taikant prognozę)</c:v>
          </c:tx>
          <c:spPr>
            <a:ln w="31750">
              <a:solidFill>
                <a:srgbClr val="22772D"/>
              </a:solidFill>
            </a:ln>
          </c:spPr>
          <c:marker>
            <c:symbol val="none"/>
          </c:marker>
          <c:cat>
            <c:strRef>
              <c:f>'2.1.'!$A$12:$A$104</c:f>
              <c:strCache>
                <c:ptCount val="93"/>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strCache>
            </c:strRef>
          </c:cat>
          <c:val>
            <c:numRef>
              <c:f>'2.1.'!$C$12:$C$104</c:f>
              <c:numCache>
                <c:formatCode>General</c:formatCode>
                <c:ptCount val="93"/>
                <c:pt idx="19" formatCode="0.0">
                  <c:v>27.55</c:v>
                </c:pt>
                <c:pt idx="20" formatCode="0.0">
                  <c:v>27.37</c:v>
                </c:pt>
                <c:pt idx="21" formatCode="0.0">
                  <c:v>27.05</c:v>
                </c:pt>
                <c:pt idx="22" formatCode="0.0">
                  <c:v>27.32</c:v>
                </c:pt>
                <c:pt idx="23" formatCode="0.0">
                  <c:v>27.49</c:v>
                </c:pt>
                <c:pt idx="24" formatCode="0.0">
                  <c:v>27.44</c:v>
                </c:pt>
                <c:pt idx="25" formatCode="0.0">
                  <c:v>27.53</c:v>
                </c:pt>
                <c:pt idx="26" formatCode="0.0">
                  <c:v>27.9</c:v>
                </c:pt>
                <c:pt idx="27" formatCode="0.0">
                  <c:v>28.15</c:v>
                </c:pt>
                <c:pt idx="28" formatCode="0.0">
                  <c:v>28.48</c:v>
                </c:pt>
                <c:pt idx="29" formatCode="0.0">
                  <c:v>29.42</c:v>
                </c:pt>
                <c:pt idx="30" formatCode="0.0">
                  <c:v>30.81</c:v>
                </c:pt>
                <c:pt idx="31" formatCode="0.0">
                  <c:v>31.91</c:v>
                </c:pt>
                <c:pt idx="32" formatCode="0.0">
                  <c:v>33.19</c:v>
                </c:pt>
                <c:pt idx="33" formatCode="0.0">
                  <c:v>34.32</c:v>
                </c:pt>
                <c:pt idx="34" formatCode="0.0">
                  <c:v>35.6</c:v>
                </c:pt>
                <c:pt idx="35" formatCode="0.0">
                  <c:v>36.82</c:v>
                </c:pt>
                <c:pt idx="36" formatCode="0.0">
                  <c:v>38.409999999999997</c:v>
                </c:pt>
                <c:pt idx="37" formatCode="0.0">
                  <c:v>40.22</c:v>
                </c:pt>
                <c:pt idx="38" formatCode="0.0">
                  <c:v>42.15</c:v>
                </c:pt>
                <c:pt idx="39" formatCode="0.0">
                  <c:v>44.39</c:v>
                </c:pt>
                <c:pt idx="40" formatCode="0.0">
                  <c:v>46.84</c:v>
                </c:pt>
                <c:pt idx="41" formatCode="0.0">
                  <c:v>49.17</c:v>
                </c:pt>
                <c:pt idx="42" formatCode="0.0">
                  <c:v>51.64</c:v>
                </c:pt>
                <c:pt idx="43" formatCode="0.0">
                  <c:v>55.6</c:v>
                </c:pt>
                <c:pt idx="44" formatCode="0.0">
                  <c:v>59.2</c:v>
                </c:pt>
                <c:pt idx="45" formatCode="0.0">
                  <c:v>62.49</c:v>
                </c:pt>
                <c:pt idx="46" formatCode="0.0">
                  <c:v>65.38</c:v>
                </c:pt>
                <c:pt idx="47" formatCode="0.0">
                  <c:v>68.569999999999993</c:v>
                </c:pt>
                <c:pt idx="48" formatCode="0.0">
                  <c:v>70.63</c:v>
                </c:pt>
                <c:pt idx="49" formatCode="0.0">
                  <c:v>72.31</c:v>
                </c:pt>
                <c:pt idx="50" formatCode="0.0">
                  <c:v>72.7</c:v>
                </c:pt>
                <c:pt idx="51" formatCode="0.0">
                  <c:v>72.36</c:v>
                </c:pt>
                <c:pt idx="52" formatCode="0.0">
                  <c:v>72.52</c:v>
                </c:pt>
                <c:pt idx="53" formatCode="0.0">
                  <c:v>73.45</c:v>
                </c:pt>
                <c:pt idx="54" formatCode="0.0">
                  <c:v>75</c:v>
                </c:pt>
                <c:pt idx="55" formatCode="0.0">
                  <c:v>76.63</c:v>
                </c:pt>
                <c:pt idx="56" formatCode="0.0">
                  <c:v>77.52</c:v>
                </c:pt>
                <c:pt idx="57" formatCode="0.0">
                  <c:v>77.47</c:v>
                </c:pt>
                <c:pt idx="58" formatCode="0.0">
                  <c:v>76.52</c:v>
                </c:pt>
                <c:pt idx="59" formatCode="0.0">
                  <c:v>75.510000000000005</c:v>
                </c:pt>
                <c:pt idx="60" formatCode="0.0">
                  <c:v>74.66</c:v>
                </c:pt>
                <c:pt idx="61" formatCode="0.0">
                  <c:v>74.02</c:v>
                </c:pt>
                <c:pt idx="62" formatCode="0.0">
                  <c:v>72.760000000000005</c:v>
                </c:pt>
                <c:pt idx="63" formatCode="0.0">
                  <c:v>71.8</c:v>
                </c:pt>
                <c:pt idx="64" formatCode="0.0">
                  <c:v>71.28</c:v>
                </c:pt>
                <c:pt idx="65" formatCode="0.0">
                  <c:v>70.88</c:v>
                </c:pt>
                <c:pt idx="66" formatCode="0.0">
                  <c:v>70.510000000000005</c:v>
                </c:pt>
                <c:pt idx="67" formatCode="0.0">
                  <c:v>70.45</c:v>
                </c:pt>
                <c:pt idx="68" formatCode="0.0">
                  <c:v>69.94</c:v>
                </c:pt>
                <c:pt idx="69" formatCode="0.0">
                  <c:v>69.55</c:v>
                </c:pt>
                <c:pt idx="70" formatCode="0.0">
                  <c:v>69.099999999999994</c:v>
                </c:pt>
                <c:pt idx="71" formatCode="0.0">
                  <c:v>68.69</c:v>
                </c:pt>
                <c:pt idx="72" formatCode="0.0">
                  <c:v>68.31</c:v>
                </c:pt>
                <c:pt idx="73" formatCode="0.0">
                  <c:v>67.849999999999994</c:v>
                </c:pt>
                <c:pt idx="74" formatCode="0.0">
                  <c:v>67.14</c:v>
                </c:pt>
                <c:pt idx="75" formatCode="0.0">
                  <c:v>66.92</c:v>
                </c:pt>
                <c:pt idx="76" formatCode="0.0">
                  <c:v>66.94</c:v>
                </c:pt>
                <c:pt idx="77" formatCode="0.0">
                  <c:v>67.150000000000006</c:v>
                </c:pt>
                <c:pt idx="78" formatCode="0.0">
                  <c:v>67.069999999999993</c:v>
                </c:pt>
                <c:pt idx="79" formatCode="0.0">
                  <c:v>67.36</c:v>
                </c:pt>
                <c:pt idx="80" formatCode="0.0">
                  <c:v>67.819999999999993</c:v>
                </c:pt>
                <c:pt idx="81" formatCode="0.0">
                  <c:v>68.37</c:v>
                </c:pt>
                <c:pt idx="82" formatCode="0.0">
                  <c:v>68.42</c:v>
                </c:pt>
                <c:pt idx="83" formatCode="0.0">
                  <c:v>68.45</c:v>
                </c:pt>
                <c:pt idx="84" formatCode="0.0">
                  <c:v>68.44</c:v>
                </c:pt>
                <c:pt idx="85" formatCode="0.0">
                  <c:v>68.569999999999993</c:v>
                </c:pt>
                <c:pt idx="86" formatCode="0.0">
                  <c:v>68.58</c:v>
                </c:pt>
                <c:pt idx="87" formatCode="0.0">
                  <c:v>68.64</c:v>
                </c:pt>
                <c:pt idx="88" formatCode="0.0">
                  <c:v>69</c:v>
                </c:pt>
                <c:pt idx="89" formatCode="0.0">
                  <c:v>69.349999999999994</c:v>
                </c:pt>
                <c:pt idx="90" formatCode="0.0">
                  <c:v>69.28</c:v>
                </c:pt>
                <c:pt idx="91" formatCode="0.0">
                  <c:v>69.12</c:v>
                </c:pt>
                <c:pt idx="92" formatCode="0.0">
                  <c:v>69.17</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strRef>
              <c:f>'2.1.'!$A$12:$A$104</c:f>
              <c:strCache>
                <c:ptCount val="93"/>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strCache>
            </c:strRef>
          </c:cat>
          <c:val>
            <c:numRef>
              <c:f>'2.1.'!$D$12:$D$104</c:f>
              <c:numCache>
                <c:formatCode>General</c:formatCode>
                <c:ptCount val="93"/>
                <c:pt idx="19" formatCode="___#0.0;\ \–#0.0;\ ___0.0">
                  <c:v>1.69</c:v>
                </c:pt>
                <c:pt idx="20" formatCode="___#0.0;\ \–#0.0;\ ___0.0">
                  <c:v>0.51</c:v>
                </c:pt>
                <c:pt idx="21" formatCode="___#0.0;\ \–#0.0;\ ___0.0">
                  <c:v>-7.0000000000000007E-2</c:v>
                </c:pt>
                <c:pt idx="22" formatCode="___#0.0;\ \–#0.0;\ ___0.0">
                  <c:v>2</c:v>
                </c:pt>
                <c:pt idx="23" formatCode="___#0.0;\ \–#0.0;\ ___0.0">
                  <c:v>1.21</c:v>
                </c:pt>
                <c:pt idx="24" formatCode="___#0.0;\ \–#0.0;\ ___0.0">
                  <c:v>0.19</c:v>
                </c:pt>
                <c:pt idx="25" formatCode="___#0.0;\ \–#0.0;\ ___0.0">
                  <c:v>0.72</c:v>
                </c:pt>
                <c:pt idx="26" formatCode="___#0.0;\ \–#0.0;\ ___0.0">
                  <c:v>1.88</c:v>
                </c:pt>
                <c:pt idx="27" formatCode="___#0.0;\ \–#0.0;\ ___0.0">
                  <c:v>1.22</c:v>
                </c:pt>
                <c:pt idx="28" formatCode="___#0.0;\ \–#0.0;\ ___0.0">
                  <c:v>1.42</c:v>
                </c:pt>
                <c:pt idx="29" formatCode="___#0.0;\ \–#0.0;\ ___0.0">
                  <c:v>3.61</c:v>
                </c:pt>
                <c:pt idx="30" formatCode="___#0.0;\ \–#0.0;\ ___0.0">
                  <c:v>5.28</c:v>
                </c:pt>
                <c:pt idx="31" formatCode="___#0.0;\ \–#0.0;\ ___0.0">
                  <c:v>4.3099999999999996</c:v>
                </c:pt>
                <c:pt idx="32" formatCode="___#0.0;\ \–#0.0;\ ___0.0">
                  <c:v>5.33</c:v>
                </c:pt>
                <c:pt idx="33" formatCode="___#0.0;\ \–#0.0;\ ___0.0">
                  <c:v>5.57</c:v>
                </c:pt>
                <c:pt idx="34" formatCode="___#0.0;\ \–#0.0;\ ___0.0">
                  <c:v>6.47</c:v>
                </c:pt>
                <c:pt idx="35" formatCode="___#0.0;\ \–#0.0;\ ___0.0">
                  <c:v>6.37</c:v>
                </c:pt>
                <c:pt idx="36" formatCode="___#0.0;\ \–#0.0;\ ___0.0">
                  <c:v>7.97</c:v>
                </c:pt>
                <c:pt idx="37" formatCode="___#0.0;\ \–#0.0;\ ___0.0">
                  <c:v>8.92</c:v>
                </c:pt>
                <c:pt idx="38" formatCode="___#0.0;\ \–#0.0;\ ___0.0">
                  <c:v>9.65</c:v>
                </c:pt>
                <c:pt idx="39" formatCode="___#0.0;\ \–#0.0;\ ___0.0">
                  <c:v>11</c:v>
                </c:pt>
                <c:pt idx="40" formatCode="___#0.0;\ \–#0.0;\ ___0.0">
                  <c:v>12.25</c:v>
                </c:pt>
                <c:pt idx="41" formatCode="___#0.0;\ \–#0.0;\ ___0.0">
                  <c:v>12.38</c:v>
                </c:pt>
                <c:pt idx="42" formatCode="___#0.0;\ \–#0.0;\ ___0.0">
                  <c:v>13.39</c:v>
                </c:pt>
                <c:pt idx="43" formatCode="___#0.0;\ \–#0.0;\ ___0.0">
                  <c:v>18.84</c:v>
                </c:pt>
                <c:pt idx="44" formatCode="___#0.0;\ \–#0.0;\ ___0.0">
                  <c:v>18.190000000000001</c:v>
                </c:pt>
                <c:pt idx="45" formatCode="___#0.0;\ \–#0.0;\ ___0.0">
                  <c:v>17.86</c:v>
                </c:pt>
                <c:pt idx="46" formatCode="___#0.0;\ \–#0.0;\ ___0.0">
                  <c:v>17.739999999999998</c:v>
                </c:pt>
                <c:pt idx="47" formatCode="___#0.0;\ \–#0.0;\ ___0.0">
                  <c:v>20.010000000000002</c:v>
                </c:pt>
                <c:pt idx="48" formatCode="___#0.0;\ \–#0.0;\ ___0.0">
                  <c:v>16.59</c:v>
                </c:pt>
                <c:pt idx="49" formatCode="___#0.0;\ \–#0.0;\ ___0.0">
                  <c:v>15.66</c:v>
                </c:pt>
                <c:pt idx="50" formatCode="___#0.0;\ \–#0.0;\ ___0.0">
                  <c:v>11.67</c:v>
                </c:pt>
                <c:pt idx="51" formatCode="___#0.0;\ \–#0.0;\ ___0.0">
                  <c:v>9.32</c:v>
                </c:pt>
                <c:pt idx="52" formatCode="___#0.0;\ \–#0.0;\ ___0.0">
                  <c:v>9.83</c:v>
                </c:pt>
                <c:pt idx="53" formatCode="___#0.0;\ \–#0.0;\ ___0.0">
                  <c:v>11.23</c:v>
                </c:pt>
                <c:pt idx="54" formatCode="___#0.0;\ \–#0.0;\ ___0.0">
                  <c:v>11.72</c:v>
                </c:pt>
                <c:pt idx="55" formatCode="___#0.0;\ \–#0.0;\ ___0.0">
                  <c:v>11.12</c:v>
                </c:pt>
                <c:pt idx="56" formatCode="___#0.0;\ \–#0.0;\ ___0.0">
                  <c:v>8.56</c:v>
                </c:pt>
                <c:pt idx="57" formatCode="___#0.0;\ \–#0.0;\ ___0.0">
                  <c:v>5.48</c:v>
                </c:pt>
                <c:pt idx="58" formatCode="___#0.0;\ \–#0.0;\ ___0.0">
                  <c:v>2.27</c:v>
                </c:pt>
                <c:pt idx="59" formatCode="___#0.0;\ \–#0.0;\ ___0.0">
                  <c:v>1.29</c:v>
                </c:pt>
                <c:pt idx="60" formatCode="___#0.0;\ \–#0.0;\ ___0.0">
                  <c:v>0.41</c:v>
                </c:pt>
                <c:pt idx="61" formatCode="___#0.0;\ \–#0.0;\ ___0.0">
                  <c:v>-0.47</c:v>
                </c:pt>
                <c:pt idx="62" formatCode="___#0.0;\ \–#0.0;\ ___0.0">
                  <c:v>-3.95</c:v>
                </c:pt>
                <c:pt idx="63" formatCode="___#0.0;\ \–#0.0;\ ___0.0">
                  <c:v>-3.91</c:v>
                </c:pt>
                <c:pt idx="64" formatCode="___#0.0;\ \–#0.0;\ ___0.0">
                  <c:v>-3.44</c:v>
                </c:pt>
                <c:pt idx="65" formatCode="___#0.0;\ \–#0.0;\ ___0.0">
                  <c:v>-4.07</c:v>
                </c:pt>
                <c:pt idx="66" formatCode="___#0.0;\ \–#0.0;\ ___0.0">
                  <c:v>-5.05</c:v>
                </c:pt>
                <c:pt idx="67" formatCode="___#0.0;\ \–#0.0;\ ___0.0">
                  <c:v>-4.3499999999999996</c:v>
                </c:pt>
                <c:pt idx="68" formatCode="___#0.0;\ \–#0.0;\ ___0.0">
                  <c:v>-6.16</c:v>
                </c:pt>
                <c:pt idx="69" formatCode="___#0.0;\ \–#0.0;\ ___0.0">
                  <c:v>-6.12</c:v>
                </c:pt>
                <c:pt idx="70" formatCode="___#0.0;\ \–#0.0;\ ___0.0">
                  <c:v>-6.68</c:v>
                </c:pt>
                <c:pt idx="71" formatCode="___#0.0;\ \–#0.0;\ ___0.0">
                  <c:v>-6.74</c:v>
                </c:pt>
                <c:pt idx="72" formatCode="___#0.0;\ \–#0.0;\ ___0.0">
                  <c:v>-7.16</c:v>
                </c:pt>
                <c:pt idx="73" formatCode="___#0.0;\ \–#0.0;\ ___0.0">
                  <c:v>-7.59</c:v>
                </c:pt>
                <c:pt idx="74" formatCode="___#0.0;\ \–#0.0;\ ___0.0">
                  <c:v>-8.73</c:v>
                </c:pt>
                <c:pt idx="75" formatCode="___#0.0;\ \–#0.0;\ ___0.0">
                  <c:v>-7.15</c:v>
                </c:pt>
                <c:pt idx="76" formatCode="___#0.0;\ \–#0.0;\ ___0.0">
                  <c:v>-6.57</c:v>
                </c:pt>
                <c:pt idx="77" formatCode="___#0.0;\ \–#0.0;\ ___0.0">
                  <c:v>-6.04</c:v>
                </c:pt>
                <c:pt idx="78" formatCode="___#0.0;\ \–#0.0;\ ___0.0">
                  <c:v>-7.08</c:v>
                </c:pt>
                <c:pt idx="79" formatCode="___#0.0;\ \–#0.0;\ ___0.0">
                  <c:v>-5.31</c:v>
                </c:pt>
                <c:pt idx="80" formatCode="___#0.0;\ \–#0.0;\ ___0.0">
                  <c:v>-4.4000000000000004</c:v>
                </c:pt>
                <c:pt idx="81" formatCode="___#0.0;\ \–#0.0;\ ___0.0">
                  <c:v>-3.85</c:v>
                </c:pt>
                <c:pt idx="82" formatCode="___#0.0;\ \–#0.0;\ ___0.0">
                  <c:v>-5.4</c:v>
                </c:pt>
                <c:pt idx="83" formatCode="___#0.0;\ \–#0.0;\ ___0.0">
                  <c:v>-4.8</c:v>
                </c:pt>
                <c:pt idx="84" formatCode="___#0.0;\ \–#0.0;\ ___0.0">
                  <c:v>-4.62</c:v>
                </c:pt>
                <c:pt idx="85" formatCode="___#0.0;\ \–#0.0;\ ___0.0">
                  <c:v>-3.97</c:v>
                </c:pt>
                <c:pt idx="86" formatCode="___#0.0;\ \–#0.0;\ ___0.0">
                  <c:v>-4.49</c:v>
                </c:pt>
                <c:pt idx="87" formatCode="___#0.0;\ \–#0.0;\ ___0.0">
                  <c:v>-4.0599999999999996</c:v>
                </c:pt>
                <c:pt idx="88" formatCode="___#0.0;\ \–#0.0;\ ___0.0">
                  <c:v>-2.8</c:v>
                </c:pt>
                <c:pt idx="89" formatCode="___#0.0;\ \–#0.0;\ ___0.0">
                  <c:v>-2.65</c:v>
                </c:pt>
                <c:pt idx="90" formatCode="___#0.0;\ \–#0.0;\ ___0.0">
                  <c:v>-4.0199999999999996</c:v>
                </c:pt>
                <c:pt idx="91" formatCode="___#0.0;\ \–#0.0;\ ___0.0">
                  <c:v>-4.01</c:v>
                </c:pt>
                <c:pt idx="92" formatCode="___#0.0;\ \–#0.0;\ ___0.0">
                  <c:v>-2.95</c:v>
                </c:pt>
              </c:numCache>
            </c:numRef>
          </c:val>
          <c:smooth val="0"/>
        </c:ser>
        <c:dLbls>
          <c:showLegendKey val="0"/>
          <c:showVal val="0"/>
          <c:showCatName val="0"/>
          <c:showSerName val="0"/>
          <c:showPercent val="0"/>
          <c:showBubbleSize val="0"/>
        </c:dLbls>
        <c:marker val="1"/>
        <c:smooth val="0"/>
        <c:axId val="134475776"/>
        <c:axId val="134477312"/>
      </c:lineChart>
      <c:catAx>
        <c:axId val="134475776"/>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477312"/>
        <c:crossesAt val="0"/>
        <c:auto val="0"/>
        <c:lblAlgn val="ctr"/>
        <c:lblOffset val="100"/>
        <c:tickLblSkip val="8"/>
        <c:tickMarkSkip val="8"/>
        <c:noMultiLvlLbl val="0"/>
      </c:catAx>
      <c:valAx>
        <c:axId val="134477312"/>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475776"/>
        <c:crosses val="autoZero"/>
        <c:crossBetween val="between"/>
        <c:majorUnit val="20"/>
      </c:valAx>
      <c:dateAx>
        <c:axId val="134478848"/>
        <c:scaling>
          <c:orientation val="minMax"/>
        </c:scaling>
        <c:delete val="1"/>
        <c:axPos val="b"/>
        <c:numFmt formatCode="yyyy\ mm" sourceLinked="1"/>
        <c:majorTickMark val="out"/>
        <c:minorTickMark val="none"/>
        <c:tickLblPos val="nextTo"/>
        <c:crossAx val="134218496"/>
        <c:crosses val="autoZero"/>
        <c:auto val="1"/>
        <c:lblOffset val="100"/>
        <c:baseTimeUnit val="months"/>
      </c:dateAx>
      <c:valAx>
        <c:axId val="134218496"/>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478848"/>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0.30937500000000007</c:v>
                </c:pt>
                <c:pt idx="32" formatCode="0.0">
                  <c:v>0.70937499999999987</c:v>
                </c:pt>
                <c:pt idx="33" formatCode="0.0">
                  <c:v>0.80937499999999996</c:v>
                </c:pt>
                <c:pt idx="34" formatCode="0.0">
                  <c:v>1.1124999999999998</c:v>
                </c:pt>
                <c:pt idx="35" formatCode="0.0">
                  <c:v>1.0843749999999999</c:v>
                </c:pt>
                <c:pt idx="36" formatCode="0.0">
                  <c:v>1.6281249999999998</c:v>
                </c:pt>
                <c:pt idx="37" formatCode="0.0">
                  <c:v>1.9906249999999996</c:v>
                </c:pt>
                <c:pt idx="38" formatCode="0.0">
                  <c:v>2.28125</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2.4249999999999998</c:v>
                </c:pt>
                <c:pt idx="51" formatCode="0.0">
                  <c:v>1.003125</c:v>
                </c:pt>
                <c:pt idx="52" formatCode="0.0">
                  <c:v>0.65312499999999996</c:v>
                </c:pt>
                <c:pt idx="53" formatCode="0.0">
                  <c:v>0.80937499999999996</c:v>
                </c:pt>
                <c:pt idx="54" formatCode="0.0">
                  <c:v>0.86875000000000013</c:v>
                </c:pt>
                <c:pt idx="55" formatCode="0.0">
                  <c:v>0.63124999999999987</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34321664"/>
        <c:axId val="134323200"/>
      </c:barChart>
      <c:lineChart>
        <c:grouping val="standard"/>
        <c:varyColors val="0"/>
        <c:ser>
          <c:idx val="3"/>
          <c:order val="0"/>
          <c:tx>
            <c:v>Kredito ir BVP santykis</c:v>
          </c:tx>
          <c:spPr>
            <a:ln w="31750">
              <a:solidFill>
                <a:srgbClr val="000000"/>
              </a:solidFill>
              <a:prstDash val="solid"/>
            </a:ln>
          </c:spPr>
          <c:marker>
            <c:symbol val="none"/>
          </c:marker>
          <c:cat>
            <c:numRef>
              <c:f>'2.2.'!$A$12:$A$104</c:f>
              <c:numCache>
                <c:formatCode>yyyy\ mm</c:formatCode>
                <c:ptCount val="9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numCache>
            </c:numRef>
          </c:cat>
          <c:val>
            <c:numRef>
              <c:f>'2.1.'!$B$12:$B$104</c:f>
              <c:numCache>
                <c:formatCode>0.0</c:formatCode>
                <c:ptCount val="93"/>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39.89</c:v>
                </c:pt>
                <c:pt idx="34">
                  <c:v>42.07</c:v>
                </c:pt>
                <c:pt idx="35">
                  <c:v>43.19</c:v>
                </c:pt>
                <c:pt idx="36">
                  <c:v>46.38</c:v>
                </c:pt>
                <c:pt idx="37">
                  <c:v>49.14</c:v>
                </c:pt>
                <c:pt idx="38">
                  <c:v>51.8</c:v>
                </c:pt>
                <c:pt idx="39">
                  <c:v>55.39</c:v>
                </c:pt>
                <c:pt idx="40">
                  <c:v>59.09</c:v>
                </c:pt>
                <c:pt idx="41">
                  <c:v>61.56</c:v>
                </c:pt>
                <c:pt idx="42">
                  <c:v>65.03</c:v>
                </c:pt>
                <c:pt idx="43">
                  <c:v>74.44</c:v>
                </c:pt>
                <c:pt idx="44">
                  <c:v>77.39</c:v>
                </c:pt>
                <c:pt idx="45">
                  <c:v>80.34</c:v>
                </c:pt>
                <c:pt idx="46">
                  <c:v>83.12</c:v>
                </c:pt>
                <c:pt idx="47">
                  <c:v>88.58</c:v>
                </c:pt>
                <c:pt idx="48">
                  <c:v>87.22</c:v>
                </c:pt>
                <c:pt idx="49">
                  <c:v>87.97</c:v>
                </c:pt>
                <c:pt idx="50">
                  <c:v>84.37</c:v>
                </c:pt>
                <c:pt idx="51">
                  <c:v>81.69</c:v>
                </c:pt>
                <c:pt idx="52">
                  <c:v>82.35</c:v>
                </c:pt>
                <c:pt idx="53">
                  <c:v>84.68</c:v>
                </c:pt>
                <c:pt idx="54">
                  <c:v>86.72</c:v>
                </c:pt>
                <c:pt idx="55">
                  <c:v>87.75</c:v>
                </c:pt>
                <c:pt idx="56">
                  <c:v>86.08</c:v>
                </c:pt>
                <c:pt idx="57">
                  <c:v>82.95</c:v>
                </c:pt>
                <c:pt idx="58">
                  <c:v>78.790000000000006</c:v>
                </c:pt>
                <c:pt idx="59">
                  <c:v>76.8</c:v>
                </c:pt>
                <c:pt idx="60">
                  <c:v>75.069999999999993</c:v>
                </c:pt>
                <c:pt idx="61">
                  <c:v>73.55</c:v>
                </c:pt>
                <c:pt idx="62">
                  <c:v>68.81</c:v>
                </c:pt>
                <c:pt idx="63">
                  <c:v>67.89</c:v>
                </c:pt>
                <c:pt idx="64">
                  <c:v>67.84</c:v>
                </c:pt>
                <c:pt idx="65">
                  <c:v>66.81</c:v>
                </c:pt>
                <c:pt idx="66">
                  <c:v>65.47</c:v>
                </c:pt>
                <c:pt idx="67">
                  <c:v>66.099999999999994</c:v>
                </c:pt>
                <c:pt idx="68">
                  <c:v>63.78</c:v>
                </c:pt>
                <c:pt idx="69">
                  <c:v>63.43</c:v>
                </c:pt>
                <c:pt idx="70">
                  <c:v>62.42</c:v>
                </c:pt>
                <c:pt idx="71">
                  <c:v>61.95</c:v>
                </c:pt>
                <c:pt idx="72">
                  <c:v>61.15</c:v>
                </c:pt>
                <c:pt idx="73">
                  <c:v>60.26</c:v>
                </c:pt>
                <c:pt idx="74">
                  <c:v>58.41</c:v>
                </c:pt>
                <c:pt idx="75">
                  <c:v>59.77</c:v>
                </c:pt>
                <c:pt idx="76">
                  <c:v>60.37</c:v>
                </c:pt>
                <c:pt idx="77">
                  <c:v>61.11</c:v>
                </c:pt>
                <c:pt idx="78">
                  <c:v>59.98</c:v>
                </c:pt>
                <c:pt idx="79">
                  <c:v>62.05</c:v>
                </c:pt>
                <c:pt idx="80">
                  <c:v>63.43</c:v>
                </c:pt>
                <c:pt idx="81">
                  <c:v>64.52</c:v>
                </c:pt>
                <c:pt idx="82">
                  <c:v>63.02</c:v>
                </c:pt>
                <c:pt idx="83">
                  <c:v>63.66</c:v>
                </c:pt>
                <c:pt idx="84">
                  <c:v>63.82</c:v>
                </c:pt>
                <c:pt idx="85">
                  <c:v>64.59</c:v>
                </c:pt>
                <c:pt idx="86">
                  <c:v>64.09</c:v>
                </c:pt>
                <c:pt idx="87">
                  <c:v>64.58</c:v>
                </c:pt>
                <c:pt idx="88">
                  <c:v>66.2</c:v>
                </c:pt>
                <c:pt idx="89">
                  <c:v>66.7</c:v>
                </c:pt>
                <c:pt idx="90">
                  <c:v>65.260000000000005</c:v>
                </c:pt>
                <c:pt idx="91">
                  <c:v>65.11</c:v>
                </c:pt>
                <c:pt idx="92">
                  <c:v>66.22</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'2.2.'!$A$12:$A$104</c:f>
              <c:numCache>
                <c:formatCode>yyyy\ mm</c:formatCode>
                <c:ptCount val="9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numCache>
            </c:numRef>
          </c:cat>
          <c:val>
            <c:numRef>
              <c:f>'2.2.'!$C$12:$C$104</c:f>
              <c:numCache>
                <c:formatCode>General</c:formatCode>
                <c:ptCount val="93"/>
                <c:pt idx="19" formatCode="0.0">
                  <c:v>31.09</c:v>
                </c:pt>
                <c:pt idx="20" formatCode="0.0">
                  <c:v>30.93</c:v>
                </c:pt>
                <c:pt idx="21" formatCode="0.0">
                  <c:v>30.6</c:v>
                </c:pt>
                <c:pt idx="22" formatCode="0.0">
                  <c:v>30.76</c:v>
                </c:pt>
                <c:pt idx="23" formatCode="0.0">
                  <c:v>30.77</c:v>
                </c:pt>
                <c:pt idx="24" formatCode="0.0">
                  <c:v>30.59</c:v>
                </c:pt>
                <c:pt idx="25" formatCode="0.0">
                  <c:v>30.53</c:v>
                </c:pt>
                <c:pt idx="26" formatCode="0.0">
                  <c:v>30.71</c:v>
                </c:pt>
                <c:pt idx="27" formatCode="0.0">
                  <c:v>30.79</c:v>
                </c:pt>
                <c:pt idx="28" formatCode="0.0">
                  <c:v>30.94</c:v>
                </c:pt>
                <c:pt idx="29" formatCode="0.0">
                  <c:v>31.51</c:v>
                </c:pt>
                <c:pt idx="30" formatCode="0.0">
                  <c:v>32.42</c:v>
                </c:pt>
                <c:pt idx="31" formatCode="0.0">
                  <c:v>33.229999999999997</c:v>
                </c:pt>
                <c:pt idx="32" formatCode="0.0">
                  <c:v>34.24</c:v>
                </c:pt>
                <c:pt idx="33" formatCode="0.0">
                  <c:v>35.31</c:v>
                </c:pt>
                <c:pt idx="34" formatCode="0.0">
                  <c:v>36.51</c:v>
                </c:pt>
                <c:pt idx="35" formatCode="0.0">
                  <c:v>37.72</c:v>
                </c:pt>
                <c:pt idx="36" formatCode="0.0">
                  <c:v>39.17</c:v>
                </c:pt>
                <c:pt idx="37" formatCode="0.0">
                  <c:v>40.770000000000003</c:v>
                </c:pt>
                <c:pt idx="38" formatCode="0.0">
                  <c:v>42.5</c:v>
                </c:pt>
                <c:pt idx="39" formatCode="0.0">
                  <c:v>44.44</c:v>
                </c:pt>
                <c:pt idx="40" formatCode="0.0">
                  <c:v>46.58</c:v>
                </c:pt>
                <c:pt idx="41" formatCode="0.0">
                  <c:v>48.77</c:v>
                </c:pt>
                <c:pt idx="42" formatCode="0.0">
                  <c:v>51.1</c:v>
                </c:pt>
                <c:pt idx="43" formatCode="0.0">
                  <c:v>54.13</c:v>
                </c:pt>
                <c:pt idx="44" formatCode="0.0">
                  <c:v>57.19</c:v>
                </c:pt>
                <c:pt idx="45" formatCode="0.0">
                  <c:v>60.26</c:v>
                </c:pt>
                <c:pt idx="46" formatCode="0.0">
                  <c:v>63.33</c:v>
                </c:pt>
                <c:pt idx="47" formatCode="0.0">
                  <c:v>66.64</c:v>
                </c:pt>
                <c:pt idx="48" formatCode="0.0">
                  <c:v>69.569999999999993</c:v>
                </c:pt>
                <c:pt idx="49" formatCode="0.0">
                  <c:v>72.34</c:v>
                </c:pt>
                <c:pt idx="50" formatCode="0.0">
                  <c:v>74.61</c:v>
                </c:pt>
                <c:pt idx="51" formatCode="0.0">
                  <c:v>76.48</c:v>
                </c:pt>
                <c:pt idx="52" formatCode="0.0">
                  <c:v>78.260000000000005</c:v>
                </c:pt>
                <c:pt idx="53" formatCode="0.0">
                  <c:v>80.09</c:v>
                </c:pt>
                <c:pt idx="54" formatCode="0.0">
                  <c:v>81.94</c:v>
                </c:pt>
                <c:pt idx="55" formatCode="0.0">
                  <c:v>83.73</c:v>
                </c:pt>
                <c:pt idx="56" formatCode="0.0">
                  <c:v>85.27</c:v>
                </c:pt>
                <c:pt idx="57" formatCode="0.0">
                  <c:v>86.46</c:v>
                </c:pt>
                <c:pt idx="58" formatCode="0.0">
                  <c:v>87.26</c:v>
                </c:pt>
                <c:pt idx="59" formatCode="0.0">
                  <c:v>87.85</c:v>
                </c:pt>
                <c:pt idx="60" formatCode="0.0">
                  <c:v>88.25</c:v>
                </c:pt>
                <c:pt idx="61" formatCode="0.0">
                  <c:v>88.51</c:v>
                </c:pt>
                <c:pt idx="62" formatCode="0.0">
                  <c:v>88.4</c:v>
                </c:pt>
                <c:pt idx="63" formatCode="0.0">
                  <c:v>88.21</c:v>
                </c:pt>
                <c:pt idx="64" formatCode="0.0">
                  <c:v>88.01</c:v>
                </c:pt>
                <c:pt idx="65" formatCode="0.0">
                  <c:v>87.73</c:v>
                </c:pt>
                <c:pt idx="66" formatCode="0.0">
                  <c:v>87.35</c:v>
                </c:pt>
                <c:pt idx="67" formatCode="0.0">
                  <c:v>87.02</c:v>
                </c:pt>
                <c:pt idx="68" formatCode="0.0">
                  <c:v>86.53</c:v>
                </c:pt>
                <c:pt idx="69" formatCode="0.0">
                  <c:v>86.02</c:v>
                </c:pt>
                <c:pt idx="70" formatCode="0.0">
                  <c:v>85.45</c:v>
                </c:pt>
                <c:pt idx="71" formatCode="0.0">
                  <c:v>84.86</c:v>
                </c:pt>
                <c:pt idx="72" formatCode="0.0">
                  <c:v>84.23</c:v>
                </c:pt>
                <c:pt idx="73" formatCode="0.0">
                  <c:v>83.55</c:v>
                </c:pt>
                <c:pt idx="74" formatCode="0.0">
                  <c:v>82.77</c:v>
                </c:pt>
                <c:pt idx="75" formatCode="0.0">
                  <c:v>82.1</c:v>
                </c:pt>
                <c:pt idx="76" formatCode="0.0">
                  <c:v>81.47</c:v>
                </c:pt>
                <c:pt idx="77" formatCode="0.0">
                  <c:v>80.900000000000006</c:v>
                </c:pt>
                <c:pt idx="78" formatCode="0.0">
                  <c:v>80.27</c:v>
                </c:pt>
                <c:pt idx="79" formatCode="0.0">
                  <c:v>79.78</c:v>
                </c:pt>
                <c:pt idx="80" formatCode="0.0">
                  <c:v>79.37</c:v>
                </c:pt>
                <c:pt idx="81" formatCode="0.0">
                  <c:v>79.03</c:v>
                </c:pt>
                <c:pt idx="82" formatCode="0.0">
                  <c:v>78.61</c:v>
                </c:pt>
                <c:pt idx="83" formatCode="0.0">
                  <c:v>78.22</c:v>
                </c:pt>
                <c:pt idx="84" formatCode="0.0">
                  <c:v>77.849999999999994</c:v>
                </c:pt>
                <c:pt idx="85" formatCode="0.0">
                  <c:v>77.53</c:v>
                </c:pt>
                <c:pt idx="86" formatCode="0.0">
                  <c:v>77.180000000000007</c:v>
                </c:pt>
                <c:pt idx="87" formatCode="0.0">
                  <c:v>76.849999999999994</c:v>
                </c:pt>
                <c:pt idx="88" formatCode="0.0">
                  <c:v>76.63</c:v>
                </c:pt>
                <c:pt idx="89" formatCode="0.0">
                  <c:v>76.430000000000007</c:v>
                </c:pt>
                <c:pt idx="90" formatCode="0.0">
                  <c:v>76.150000000000006</c:v>
                </c:pt>
                <c:pt idx="91" formatCode="0.0">
                  <c:v>75.849999999999994</c:v>
                </c:pt>
                <c:pt idx="92" formatCode="0.0">
                  <c:v>75.63</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'2.2.'!$A$12:$A$104</c:f>
              <c:numCache>
                <c:formatCode>yyyy\ mm</c:formatCode>
                <c:ptCount val="9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numCache>
            </c:numRef>
          </c:cat>
          <c:val>
            <c:numRef>
              <c:f>'2.2.'!$D$12:$D$104</c:f>
              <c:numCache>
                <c:formatCode>General</c:formatCode>
                <c:ptCount val="93"/>
                <c:pt idx="19" formatCode="___#0.0;\ \–#0.0;\ ___0.0">
                  <c:v>-1.85</c:v>
                </c:pt>
                <c:pt idx="20" formatCode="___#0.0;\ \–#0.0;\ ___0.0">
                  <c:v>-3.05</c:v>
                </c:pt>
                <c:pt idx="21" formatCode="___#0.0;\ \–#0.0;\ ___0.0">
                  <c:v>-3.62</c:v>
                </c:pt>
                <c:pt idx="22" formatCode="___#0.0;\ \–#0.0;\ ___0.0">
                  <c:v>-1.44</c:v>
                </c:pt>
                <c:pt idx="23" formatCode="___#0.0;\ \–#0.0;\ ___0.0">
                  <c:v>-2.0699999999999998</c:v>
                </c:pt>
                <c:pt idx="24" formatCode="___#0.0;\ \–#0.0;\ ___0.0">
                  <c:v>-2.96</c:v>
                </c:pt>
                <c:pt idx="25" formatCode="___#0.0;\ \–#0.0;\ ___0.0">
                  <c:v>-2.27</c:v>
                </c:pt>
                <c:pt idx="26" formatCode="___#0.0;\ \–#0.0;\ ___0.0">
                  <c:v>-0.93</c:v>
                </c:pt>
                <c:pt idx="27" formatCode="___#0.0;\ \–#0.0;\ ___0.0">
                  <c:v>-1.43</c:v>
                </c:pt>
                <c:pt idx="28" formatCode="___#0.0;\ \–#0.0;\ ___0.0">
                  <c:v>-1.04</c:v>
                </c:pt>
                <c:pt idx="29" formatCode="___#0.0;\ \–#0.0;\ ___0.0">
                  <c:v>1.52</c:v>
                </c:pt>
                <c:pt idx="30" formatCode="___#0.0;\ \–#0.0;\ ___0.0">
                  <c:v>3.68</c:v>
                </c:pt>
                <c:pt idx="31" formatCode="___#0.0;\ \–#0.0;\ ___0.0">
                  <c:v>2.99</c:v>
                </c:pt>
                <c:pt idx="32" formatCode="___#0.0;\ \–#0.0;\ ___0.0">
                  <c:v>4.2699999999999996</c:v>
                </c:pt>
                <c:pt idx="33" formatCode="___#0.0;\ \–#0.0;\ ___0.0">
                  <c:v>4.59</c:v>
                </c:pt>
                <c:pt idx="34" formatCode="___#0.0;\ \–#0.0;\ ___0.0">
                  <c:v>5.56</c:v>
                </c:pt>
                <c:pt idx="35" formatCode="___#0.0;\ \–#0.0;\ ___0.0">
                  <c:v>5.47</c:v>
                </c:pt>
                <c:pt idx="36" formatCode="___#0.0;\ \–#0.0;\ ___0.0">
                  <c:v>7.21</c:v>
                </c:pt>
                <c:pt idx="37" formatCode="___#0.0;\ \–#0.0;\ ___0.0">
                  <c:v>8.3699999999999992</c:v>
                </c:pt>
                <c:pt idx="38" formatCode="___#0.0;\ \–#0.0;\ ___0.0">
                  <c:v>9.3000000000000007</c:v>
                </c:pt>
                <c:pt idx="39" formatCode="___#0.0;\ \–#0.0;\ ___0.0">
                  <c:v>10.95</c:v>
                </c:pt>
                <c:pt idx="40" formatCode="___#0.0;\ \–#0.0;\ ___0.0">
                  <c:v>12.51</c:v>
                </c:pt>
                <c:pt idx="41" formatCode="___#0.0;\ \–#0.0;\ ___0.0">
                  <c:v>12.79</c:v>
                </c:pt>
                <c:pt idx="42" formatCode="___#0.0;\ \–#0.0;\ ___0.0">
                  <c:v>13.93</c:v>
                </c:pt>
                <c:pt idx="43" formatCode="___#0.0;\ \–#0.0;\ ___0.0">
                  <c:v>20.3</c:v>
                </c:pt>
                <c:pt idx="44" formatCode="___#0.0;\ \–#0.0;\ ___0.0">
                  <c:v>20.2</c:v>
                </c:pt>
                <c:pt idx="45" formatCode="___#0.0;\ \–#0.0;\ ___0.0">
                  <c:v>20.09</c:v>
                </c:pt>
                <c:pt idx="46" formatCode="___#0.0;\ \–#0.0;\ ___0.0">
                  <c:v>19.79</c:v>
                </c:pt>
                <c:pt idx="47" formatCode="___#0.0;\ \–#0.0;\ ___0.0">
                  <c:v>21.94</c:v>
                </c:pt>
                <c:pt idx="48" formatCode="___#0.0;\ \–#0.0;\ ___0.0">
                  <c:v>17.649999999999999</c:v>
                </c:pt>
                <c:pt idx="49" formatCode="___#0.0;\ \–#0.0;\ ___0.0">
                  <c:v>15.63</c:v>
                </c:pt>
                <c:pt idx="50" formatCode="___#0.0;\ \–#0.0;\ ___0.0">
                  <c:v>9.76</c:v>
                </c:pt>
                <c:pt idx="51" formatCode="___#0.0;\ \–#0.0;\ ___0.0">
                  <c:v>5.21</c:v>
                </c:pt>
                <c:pt idx="52" formatCode="___#0.0;\ \–#0.0;\ ___0.0">
                  <c:v>4.09</c:v>
                </c:pt>
                <c:pt idx="53" formatCode="___#0.0;\ \–#0.0;\ ___0.0">
                  <c:v>4.59</c:v>
                </c:pt>
                <c:pt idx="54" formatCode="___#0.0;\ \–#0.0;\ ___0.0">
                  <c:v>4.78</c:v>
                </c:pt>
                <c:pt idx="55" formatCode="___#0.0;\ \–#0.0;\ ___0.0">
                  <c:v>4.0199999999999996</c:v>
                </c:pt>
                <c:pt idx="56" formatCode="___#0.0;\ \–#0.0;\ ___0.0">
                  <c:v>0.81</c:v>
                </c:pt>
                <c:pt idx="57" formatCode="___#0.0;\ \–#0.0;\ ___0.0">
                  <c:v>-3.52</c:v>
                </c:pt>
                <c:pt idx="58" formatCode="___#0.0;\ \–#0.0;\ ___0.0">
                  <c:v>-8.4700000000000006</c:v>
                </c:pt>
                <c:pt idx="59" formatCode="___#0.0;\ \–#0.0;\ ___0.0">
                  <c:v>-11.05</c:v>
                </c:pt>
                <c:pt idx="60" formatCode="___#0.0;\ \–#0.0;\ ___0.0">
                  <c:v>-13.19</c:v>
                </c:pt>
                <c:pt idx="61" formatCode="___#0.0;\ \–#0.0;\ ___0.0">
                  <c:v>-14.96</c:v>
                </c:pt>
                <c:pt idx="62" formatCode="___#0.0;\ \–#0.0;\ ___0.0">
                  <c:v>-19.59</c:v>
                </c:pt>
                <c:pt idx="63" formatCode="___#0.0;\ \–#0.0;\ ___0.0">
                  <c:v>-20.32</c:v>
                </c:pt>
                <c:pt idx="64" formatCode="___#0.0;\ \–#0.0;\ ___0.0">
                  <c:v>-20.18</c:v>
                </c:pt>
                <c:pt idx="65" formatCode="___#0.0;\ \–#0.0;\ ___0.0">
                  <c:v>-20.92</c:v>
                </c:pt>
                <c:pt idx="66" formatCode="___#0.0;\ \–#0.0;\ ___0.0">
                  <c:v>-21.88</c:v>
                </c:pt>
                <c:pt idx="67" formatCode="___#0.0;\ \–#0.0;\ ___0.0">
                  <c:v>-20.92</c:v>
                </c:pt>
                <c:pt idx="68" formatCode="___#0.0;\ \–#0.0;\ ___0.0">
                  <c:v>-22.75</c:v>
                </c:pt>
                <c:pt idx="69" formatCode="___#0.0;\ \–#0.0;\ ___0.0">
                  <c:v>-22.59</c:v>
                </c:pt>
                <c:pt idx="70" formatCode="___#0.0;\ \–#0.0;\ ___0.0">
                  <c:v>-23.03</c:v>
                </c:pt>
                <c:pt idx="71" formatCode="___#0.0;\ \–#0.0;\ ___0.0">
                  <c:v>-22.91</c:v>
                </c:pt>
                <c:pt idx="72" formatCode="___#0.0;\ \–#0.0;\ ___0.0">
                  <c:v>-23.08</c:v>
                </c:pt>
                <c:pt idx="73" formatCode="___#0.0;\ \–#0.0;\ ___0.0">
                  <c:v>-23.29</c:v>
                </c:pt>
                <c:pt idx="74" formatCode="___#0.0;\ \–#0.0;\ ___0.0">
                  <c:v>-24.36</c:v>
                </c:pt>
                <c:pt idx="75" formatCode="___#0.0;\ \–#0.0;\ ___0.0">
                  <c:v>-22.33</c:v>
                </c:pt>
                <c:pt idx="76" formatCode="___#0.0;\ \–#0.0;\ ___0.0">
                  <c:v>-21.1</c:v>
                </c:pt>
                <c:pt idx="77" formatCode="___#0.0;\ \–#0.0;\ ___0.0">
                  <c:v>-19.79</c:v>
                </c:pt>
                <c:pt idx="78" formatCode="___#0.0;\ \–#0.0;\ ___0.0">
                  <c:v>-20.29</c:v>
                </c:pt>
                <c:pt idx="79" formatCode="___#0.0;\ \–#0.0;\ ___0.0">
                  <c:v>-17.73</c:v>
                </c:pt>
                <c:pt idx="80" formatCode="___#0.0;\ \–#0.0;\ ___0.0">
                  <c:v>-15.94</c:v>
                </c:pt>
                <c:pt idx="81" formatCode="___#0.0;\ \–#0.0;\ ___0.0">
                  <c:v>-14.51</c:v>
                </c:pt>
                <c:pt idx="82" formatCode="___#0.0;\ \–#0.0;\ ___0.0">
                  <c:v>-15.59</c:v>
                </c:pt>
                <c:pt idx="83" formatCode="___#0.0;\ \–#0.0;\ ___0.0">
                  <c:v>-14.57</c:v>
                </c:pt>
                <c:pt idx="84" formatCode="___#0.0;\ \–#0.0;\ ___0.0">
                  <c:v>-14.03</c:v>
                </c:pt>
                <c:pt idx="85" formatCode="___#0.0;\ \–#0.0;\ ___0.0">
                  <c:v>-12.93</c:v>
                </c:pt>
                <c:pt idx="86" formatCode="___#0.0;\ \–#0.0;\ ___0.0">
                  <c:v>-13.09</c:v>
                </c:pt>
                <c:pt idx="87" formatCode="___#0.0;\ \–#0.0;\ ___0.0">
                  <c:v>-12.27</c:v>
                </c:pt>
                <c:pt idx="88" formatCode="___#0.0;\ \–#0.0;\ ___0.0">
                  <c:v>-10.43</c:v>
                </c:pt>
                <c:pt idx="89" formatCode="___#0.0;\ \–#0.0;\ ___0.0">
                  <c:v>-9.73</c:v>
                </c:pt>
                <c:pt idx="90" formatCode="___#0.0;\ \–#0.0;\ ___0.0">
                  <c:v>-10.88</c:v>
                </c:pt>
                <c:pt idx="91" formatCode="___#0.0;\ \–#0.0;\ ___0.0">
                  <c:v>-10.75</c:v>
                </c:pt>
                <c:pt idx="92" formatCode="___#0.0;\ \–#0.0;\ ___0.0">
                  <c:v>-9.41</c:v>
                </c:pt>
              </c:numCache>
            </c:numRef>
          </c:val>
          <c:smooth val="0"/>
        </c:ser>
        <c:dLbls>
          <c:showLegendKey val="0"/>
          <c:showVal val="0"/>
          <c:showCatName val="0"/>
          <c:showSerName val="0"/>
          <c:showPercent val="0"/>
          <c:showBubbleSize val="0"/>
        </c:dLbls>
        <c:marker val="1"/>
        <c:smooth val="0"/>
        <c:axId val="134310144"/>
        <c:axId val="134320128"/>
      </c:lineChart>
      <c:catAx>
        <c:axId val="13431014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320128"/>
        <c:crossesAt val="0"/>
        <c:auto val="0"/>
        <c:lblAlgn val="ctr"/>
        <c:lblOffset val="100"/>
        <c:tickLblSkip val="8"/>
        <c:tickMarkSkip val="8"/>
        <c:noMultiLvlLbl val="0"/>
      </c:catAx>
      <c:valAx>
        <c:axId val="134320128"/>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310144"/>
        <c:crosses val="autoZero"/>
        <c:crossBetween val="between"/>
        <c:majorUnit val="20"/>
      </c:valAx>
      <c:dateAx>
        <c:axId val="134321664"/>
        <c:scaling>
          <c:orientation val="minMax"/>
        </c:scaling>
        <c:delete val="1"/>
        <c:axPos val="b"/>
        <c:numFmt formatCode="yyyy\ mm" sourceLinked="1"/>
        <c:majorTickMark val="out"/>
        <c:minorTickMark val="none"/>
        <c:tickLblPos val="nextTo"/>
        <c:crossAx val="134323200"/>
        <c:crosses val="autoZero"/>
        <c:auto val="1"/>
        <c:lblOffset val="100"/>
        <c:baseTimeUnit val="months"/>
      </c:dateAx>
      <c:valAx>
        <c:axId val="134323200"/>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4321664"/>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2"/>
  <sheetViews>
    <sheetView tabSelected="1" zoomScaleNormal="100" workbookViewId="0">
      <selection activeCell="B4" sqref="B4"/>
    </sheetView>
  </sheetViews>
  <sheetFormatPr defaultRowHeight="14.25" x14ac:dyDescent="0.2"/>
  <cols>
    <col min="1" max="1" width="9.140625" style="7"/>
    <col min="2" max="2" width="82.42578125" style="7" customWidth="1"/>
    <col min="3" max="16384" width="9.140625" style="7"/>
  </cols>
  <sheetData>
    <row r="1" spans="2:2" ht="19.5" customHeight="1" x14ac:dyDescent="0.2">
      <c r="B1" s="86" t="s">
        <v>108</v>
      </c>
    </row>
    <row r="2" spans="2:2" ht="18" x14ac:dyDescent="0.25">
      <c r="B2" s="8" t="s">
        <v>19</v>
      </c>
    </row>
    <row r="4" spans="2:2" ht="15" x14ac:dyDescent="0.25">
      <c r="B4" s="24" t="s">
        <v>39</v>
      </c>
    </row>
    <row r="5" spans="2:2" s="11" customFormat="1" ht="8.25" customHeight="1" x14ac:dyDescent="0.2"/>
    <row r="6" spans="2:2" s="11" customFormat="1" x14ac:dyDescent="0.2">
      <c r="B6" s="25" t="s">
        <v>3</v>
      </c>
    </row>
    <row r="7" spans="2:2" s="11" customFormat="1" x14ac:dyDescent="0.2">
      <c r="B7" s="25" t="s">
        <v>7</v>
      </c>
    </row>
    <row r="9" spans="2:2" ht="15" x14ac:dyDescent="0.25">
      <c r="B9" s="24" t="s">
        <v>40</v>
      </c>
    </row>
    <row r="11" spans="2:2" s="11" customFormat="1" ht="12.75" x14ac:dyDescent="0.2">
      <c r="B11" s="10" t="s">
        <v>41</v>
      </c>
    </row>
    <row r="12" spans="2:2" s="12" customFormat="1" x14ac:dyDescent="0.2">
      <c r="B12" s="25" t="s">
        <v>71</v>
      </c>
    </row>
    <row r="13" spans="2:2" s="12" customFormat="1" x14ac:dyDescent="0.2">
      <c r="B13" s="31" t="s">
        <v>42</v>
      </c>
    </row>
    <row r="14" spans="2:2" s="12" customFormat="1" x14ac:dyDescent="0.2">
      <c r="B14" s="25" t="s">
        <v>74</v>
      </c>
    </row>
    <row r="15" spans="2:2" s="12" customFormat="1" x14ac:dyDescent="0.2">
      <c r="B15" s="31" t="s">
        <v>43</v>
      </c>
    </row>
    <row r="16" spans="2:2" s="12" customFormat="1" ht="12.75" x14ac:dyDescent="0.2"/>
    <row r="17" spans="2:2" s="12" customFormat="1" ht="12.75" x14ac:dyDescent="0.2">
      <c r="B17" s="10" t="s">
        <v>44</v>
      </c>
    </row>
    <row r="18" spans="2:2" s="12" customFormat="1" x14ac:dyDescent="0.2">
      <c r="B18" s="25" t="s">
        <v>45</v>
      </c>
    </row>
    <row r="19" spans="2:2" s="12" customFormat="1" x14ac:dyDescent="0.2">
      <c r="B19" s="25" t="s">
        <v>46</v>
      </c>
    </row>
    <row r="20" spans="2:2" s="12" customFormat="1" x14ac:dyDescent="0.2">
      <c r="B20" s="25" t="s">
        <v>48</v>
      </c>
    </row>
    <row r="21" spans="2:2" s="11" customFormat="1" x14ac:dyDescent="0.2">
      <c r="B21" s="25" t="s">
        <v>47</v>
      </c>
    </row>
    <row r="22" spans="2:2" s="11" customFormat="1" ht="12.75" x14ac:dyDescent="0.2">
      <c r="B22" s="12"/>
    </row>
    <row r="23" spans="2:2" x14ac:dyDescent="0.2">
      <c r="B23" s="9"/>
    </row>
    <row r="24" spans="2:2" ht="15" x14ac:dyDescent="0.25">
      <c r="B24" s="24" t="s">
        <v>49</v>
      </c>
    </row>
    <row r="25" spans="2:2" s="11" customFormat="1" ht="12.75" x14ac:dyDescent="0.2"/>
    <row r="26" spans="2:2" s="11" customFormat="1" x14ac:dyDescent="0.2">
      <c r="B26" s="25" t="s">
        <v>69</v>
      </c>
    </row>
    <row r="27" spans="2:2" s="11" customFormat="1" ht="12.75" x14ac:dyDescent="0.2"/>
    <row r="28" spans="2:2" s="11" customFormat="1" ht="12.75" x14ac:dyDescent="0.2"/>
    <row r="29" spans="2:2" s="11" customFormat="1" ht="12.75" x14ac:dyDescent="0.2"/>
    <row r="32" spans="2:2" ht="18" x14ac:dyDescent="0.25">
      <c r="B32" s="8" t="s">
        <v>68</v>
      </c>
    </row>
    <row r="33" spans="2:2" x14ac:dyDescent="0.2">
      <c r="B33" s="11"/>
    </row>
    <row r="34" spans="2:2" x14ac:dyDescent="0.2">
      <c r="B34" s="11" t="s">
        <v>20</v>
      </c>
    </row>
    <row r="35" spans="2:2" x14ac:dyDescent="0.2">
      <c r="B35" s="11" t="s">
        <v>66</v>
      </c>
    </row>
    <row r="36" spans="2:2" x14ac:dyDescent="0.2">
      <c r="B36" s="11" t="s">
        <v>21</v>
      </c>
    </row>
    <row r="37" spans="2:2" x14ac:dyDescent="0.2">
      <c r="B37" s="11" t="s">
        <v>22</v>
      </c>
    </row>
    <row r="38" spans="2:2" x14ac:dyDescent="0.2">
      <c r="B38" s="11" t="s">
        <v>23</v>
      </c>
    </row>
    <row r="39" spans="2:2" x14ac:dyDescent="0.2">
      <c r="B39" s="11" t="s">
        <v>65</v>
      </c>
    </row>
    <row r="40" spans="2:2" x14ac:dyDescent="0.2">
      <c r="B40" s="11" t="s">
        <v>36</v>
      </c>
    </row>
    <row r="41" spans="2:2" x14ac:dyDescent="0.2">
      <c r="B41" s="11" t="s">
        <v>26</v>
      </c>
    </row>
    <row r="42" spans="2:2" x14ac:dyDescent="0.2">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M113"/>
  <sheetViews>
    <sheetView zoomScaleNormal="100" workbookViewId="0">
      <pane ySplit="7" topLeftCell="A83" activePane="bottomLeft" state="frozen"/>
      <selection activeCell="B1" sqref="B1"/>
      <selection pane="bottomLeft" activeCell="F110" sqref="F110"/>
    </sheetView>
  </sheetViews>
  <sheetFormatPr defaultColWidth="8.85546875" defaultRowHeight="12.75" x14ac:dyDescent="0.2"/>
  <cols>
    <col min="1" max="1" width="10.85546875" style="78" customWidth="1"/>
    <col min="2" max="5" width="15.42578125" style="79" customWidth="1"/>
    <col min="6" max="6" width="17" style="79" customWidth="1"/>
    <col min="7" max="7" width="15.42578125" style="79" customWidth="1"/>
    <col min="8" max="8" width="17.7109375" style="79" customWidth="1"/>
    <col min="9" max="9" width="15.42578125" style="79" customWidth="1"/>
    <col min="10" max="10" width="18" style="79" customWidth="1"/>
    <col min="11" max="16384" width="8.85546875" style="79"/>
  </cols>
  <sheetData>
    <row r="1" spans="1:12" ht="15" x14ac:dyDescent="0.25">
      <c r="A1" s="13" t="s">
        <v>54</v>
      </c>
      <c r="B1" s="42"/>
      <c r="C1" s="42"/>
      <c r="D1" s="42"/>
      <c r="E1" s="42"/>
      <c r="F1" s="42"/>
      <c r="G1" s="42"/>
      <c r="H1" s="42"/>
      <c r="I1" s="42"/>
      <c r="J1" s="42"/>
    </row>
    <row r="2" spans="1:12" x14ac:dyDescent="0.2">
      <c r="A2" s="17" t="s">
        <v>64</v>
      </c>
      <c r="B2" s="43"/>
      <c r="C2" s="43"/>
      <c r="D2" s="43"/>
      <c r="E2" s="43"/>
      <c r="F2" s="43"/>
      <c r="G2" s="43"/>
      <c r="H2" s="43"/>
      <c r="I2" s="43"/>
      <c r="J2" s="43"/>
    </row>
    <row r="3" spans="1:12" ht="40.5" customHeight="1" x14ac:dyDescent="0.2">
      <c r="A3" s="113" t="s">
        <v>86</v>
      </c>
      <c r="B3" s="113"/>
      <c r="C3" s="113"/>
      <c r="D3" s="113"/>
      <c r="E3" s="113"/>
      <c r="F3" s="113"/>
      <c r="G3" s="113"/>
      <c r="H3" s="113"/>
      <c r="I3" s="113"/>
      <c r="J3" s="113"/>
    </row>
    <row r="4" spans="1:12" x14ac:dyDescent="0.2">
      <c r="A4" s="2"/>
      <c r="B4" s="42"/>
      <c r="C4" s="42"/>
      <c r="D4" s="42"/>
      <c r="E4" s="42"/>
      <c r="F4" s="42"/>
      <c r="G4" s="42"/>
      <c r="H4" s="42"/>
      <c r="I4" s="42"/>
      <c r="J4" s="42"/>
    </row>
    <row r="5" spans="1:12" s="80" customFormat="1" ht="42.75" customHeight="1" x14ac:dyDescent="0.25">
      <c r="A5" s="26"/>
      <c r="B5" s="114" t="s">
        <v>11</v>
      </c>
      <c r="C5" s="115"/>
      <c r="D5" s="116" t="s">
        <v>14</v>
      </c>
      <c r="E5" s="115"/>
      <c r="F5" s="48" t="s">
        <v>15</v>
      </c>
      <c r="G5" s="48" t="s">
        <v>16</v>
      </c>
      <c r="H5" s="116" t="s">
        <v>17</v>
      </c>
      <c r="I5" s="115"/>
      <c r="J5" s="44" t="s">
        <v>18</v>
      </c>
    </row>
    <row r="6" spans="1:12" s="80" customFormat="1" ht="68.25" customHeight="1" x14ac:dyDescent="0.25">
      <c r="A6" s="26"/>
      <c r="B6" s="44" t="s">
        <v>57</v>
      </c>
      <c r="C6" s="49" t="s">
        <v>58</v>
      </c>
      <c r="D6" s="50" t="s">
        <v>59</v>
      </c>
      <c r="E6" s="50" t="s">
        <v>61</v>
      </c>
      <c r="F6" s="48" t="s">
        <v>60</v>
      </c>
      <c r="G6" s="48" t="s">
        <v>62</v>
      </c>
      <c r="H6" s="89" t="s">
        <v>91</v>
      </c>
      <c r="I6" s="90" t="s">
        <v>90</v>
      </c>
      <c r="J6" s="44" t="s">
        <v>63</v>
      </c>
    </row>
    <row r="7" spans="1:12" s="81" customFormat="1" ht="17.25" customHeight="1" x14ac:dyDescent="0.25">
      <c r="A7" s="60" t="s">
        <v>13</v>
      </c>
      <c r="B7" s="57" t="s">
        <v>0</v>
      </c>
      <c r="C7" s="63" t="s">
        <v>12</v>
      </c>
      <c r="D7" s="63" t="s">
        <v>12</v>
      </c>
      <c r="E7" s="63" t="s">
        <v>12</v>
      </c>
      <c r="F7" s="63" t="s">
        <v>12</v>
      </c>
      <c r="G7" s="63" t="s">
        <v>12</v>
      </c>
      <c r="H7" s="61" t="s">
        <v>12</v>
      </c>
      <c r="I7" s="62" t="s">
        <v>12</v>
      </c>
      <c r="J7" s="57" t="s">
        <v>0</v>
      </c>
    </row>
    <row r="8" spans="1:12" x14ac:dyDescent="0.2">
      <c r="A8" s="37">
        <v>34699</v>
      </c>
      <c r="B8" s="88" t="s">
        <v>89</v>
      </c>
      <c r="C8" s="88" t="s">
        <v>89</v>
      </c>
      <c r="D8" s="88" t="s">
        <v>89</v>
      </c>
      <c r="E8" s="88">
        <v>13.896435508805199</v>
      </c>
      <c r="F8" s="88" t="s">
        <v>89</v>
      </c>
      <c r="G8" s="88" t="s">
        <v>89</v>
      </c>
      <c r="H8" s="88" t="s">
        <v>89</v>
      </c>
      <c r="I8" s="88" t="s">
        <v>89</v>
      </c>
      <c r="J8" s="88" t="s">
        <v>89</v>
      </c>
    </row>
    <row r="9" spans="1:12" ht="15" x14ac:dyDescent="0.25">
      <c r="A9" s="37">
        <v>34789</v>
      </c>
      <c r="B9" s="88" t="s">
        <v>89</v>
      </c>
      <c r="C9" s="88" t="s">
        <v>89</v>
      </c>
      <c r="D9" s="88" t="s">
        <v>89</v>
      </c>
      <c r="E9" s="88">
        <v>14.306518480372299</v>
      </c>
      <c r="F9" s="88" t="s">
        <v>89</v>
      </c>
      <c r="G9" s="88" t="s">
        <v>89</v>
      </c>
      <c r="H9" s="88" t="s">
        <v>89</v>
      </c>
      <c r="I9" s="88" t="s">
        <v>89</v>
      </c>
      <c r="J9" s="88" t="s">
        <v>89</v>
      </c>
      <c r="L9" s="112"/>
    </row>
    <row r="10" spans="1:12" ht="15" x14ac:dyDescent="0.25">
      <c r="A10" s="37">
        <v>34880</v>
      </c>
      <c r="B10" s="88" t="s">
        <v>89</v>
      </c>
      <c r="C10" s="88" t="s">
        <v>89</v>
      </c>
      <c r="D10" s="88" t="s">
        <v>89</v>
      </c>
      <c r="E10" s="88">
        <v>8.7173771751319009</v>
      </c>
      <c r="F10" s="88" t="s">
        <v>89</v>
      </c>
      <c r="G10" s="88" t="s">
        <v>89</v>
      </c>
      <c r="H10" s="88" t="s">
        <v>89</v>
      </c>
      <c r="I10" s="88" t="s">
        <v>89</v>
      </c>
      <c r="J10" s="88" t="s">
        <v>89</v>
      </c>
      <c r="L10" s="112"/>
    </row>
    <row r="11" spans="1:12" ht="15" x14ac:dyDescent="0.25">
      <c r="A11" s="37">
        <v>34972</v>
      </c>
      <c r="B11" s="88" t="s">
        <v>89</v>
      </c>
      <c r="C11" s="88" t="s">
        <v>89</v>
      </c>
      <c r="D11" s="88" t="s">
        <v>89</v>
      </c>
      <c r="E11" s="88">
        <v>6.7494413045531898</v>
      </c>
      <c r="F11" s="88" t="s">
        <v>89</v>
      </c>
      <c r="G11" s="88" t="s">
        <v>89</v>
      </c>
      <c r="H11" s="88" t="s">
        <v>89</v>
      </c>
      <c r="I11" s="88" t="s">
        <v>89</v>
      </c>
      <c r="J11" s="88" t="s">
        <v>89</v>
      </c>
      <c r="L11" s="112"/>
    </row>
    <row r="12" spans="1:12" ht="15" x14ac:dyDescent="0.25">
      <c r="A12" s="37">
        <v>35064</v>
      </c>
      <c r="B12" s="88" t="s">
        <v>89</v>
      </c>
      <c r="C12" s="88" t="s">
        <v>89</v>
      </c>
      <c r="D12" s="88" t="s">
        <v>89</v>
      </c>
      <c r="E12" s="88">
        <v>-12.776644381689401</v>
      </c>
      <c r="F12" s="110">
        <v>-9.17</v>
      </c>
      <c r="G12" s="88" t="s">
        <v>89</v>
      </c>
      <c r="H12" s="88" t="s">
        <v>89</v>
      </c>
      <c r="I12" s="88" t="s">
        <v>89</v>
      </c>
      <c r="J12" s="88" t="s">
        <v>89</v>
      </c>
      <c r="L12" s="112"/>
    </row>
    <row r="13" spans="1:12" ht="15" x14ac:dyDescent="0.25">
      <c r="A13" s="37">
        <v>35155</v>
      </c>
      <c r="B13" s="88" t="s">
        <v>89</v>
      </c>
      <c r="C13" s="88" t="s">
        <v>89</v>
      </c>
      <c r="D13" s="88" t="s">
        <v>89</v>
      </c>
      <c r="E13" s="88">
        <v>-23.533208128687299</v>
      </c>
      <c r="F13" s="110">
        <v>-7.61</v>
      </c>
      <c r="G13" s="88" t="s">
        <v>89</v>
      </c>
      <c r="H13" s="88" t="s">
        <v>89</v>
      </c>
      <c r="I13" s="88" t="s">
        <v>89</v>
      </c>
      <c r="J13" s="88" t="s">
        <v>89</v>
      </c>
      <c r="L13" s="112"/>
    </row>
    <row r="14" spans="1:12" ht="15" x14ac:dyDescent="0.25">
      <c r="A14" s="37">
        <v>35246</v>
      </c>
      <c r="B14" s="88" t="s">
        <v>89</v>
      </c>
      <c r="C14" s="88" t="s">
        <v>89</v>
      </c>
      <c r="D14" s="88" t="s">
        <v>89</v>
      </c>
      <c r="E14" s="88">
        <v>-28.892375549593702</v>
      </c>
      <c r="F14" s="110">
        <v>-7.67</v>
      </c>
      <c r="G14" s="88" t="s">
        <v>89</v>
      </c>
      <c r="H14" s="88" t="s">
        <v>89</v>
      </c>
      <c r="I14" s="88" t="s">
        <v>89</v>
      </c>
      <c r="J14" s="88" t="s">
        <v>89</v>
      </c>
      <c r="L14" s="112"/>
    </row>
    <row r="15" spans="1:12" ht="15" x14ac:dyDescent="0.25">
      <c r="A15" s="37">
        <v>35338</v>
      </c>
      <c r="B15" s="88" t="s">
        <v>89</v>
      </c>
      <c r="C15" s="88" t="s">
        <v>89</v>
      </c>
      <c r="D15" s="88" t="s">
        <v>89</v>
      </c>
      <c r="E15" s="88">
        <v>-23.7282615894642</v>
      </c>
      <c r="F15" s="110">
        <v>-7.74</v>
      </c>
      <c r="G15" s="88" t="s">
        <v>89</v>
      </c>
      <c r="H15" s="88" t="s">
        <v>89</v>
      </c>
      <c r="I15" s="88" t="s">
        <v>89</v>
      </c>
      <c r="J15" s="88" t="s">
        <v>89</v>
      </c>
      <c r="L15" s="112"/>
    </row>
    <row r="16" spans="1:12" ht="15" x14ac:dyDescent="0.25">
      <c r="A16" s="37">
        <v>35430</v>
      </c>
      <c r="B16" s="88" t="s">
        <v>89</v>
      </c>
      <c r="C16" s="88" t="s">
        <v>89</v>
      </c>
      <c r="D16" s="88">
        <v>6.954073070380649</v>
      </c>
      <c r="E16" s="88">
        <v>-17.220409415543099</v>
      </c>
      <c r="F16" s="110">
        <v>-8.6199999999999992</v>
      </c>
      <c r="G16" s="88" t="s">
        <v>89</v>
      </c>
      <c r="H16" s="88" t="s">
        <v>89</v>
      </c>
      <c r="I16" s="88" t="s">
        <v>89</v>
      </c>
      <c r="J16" s="88" t="s">
        <v>89</v>
      </c>
      <c r="L16" s="112"/>
    </row>
    <row r="17" spans="1:12" ht="15" x14ac:dyDescent="0.25">
      <c r="A17" s="37">
        <v>35520</v>
      </c>
      <c r="B17" s="88" t="s">
        <v>89</v>
      </c>
      <c r="C17" s="88" t="s">
        <v>89</v>
      </c>
      <c r="D17" s="88">
        <v>15.027196369645099</v>
      </c>
      <c r="E17" s="88">
        <v>-7.3577984039847193</v>
      </c>
      <c r="F17" s="110">
        <v>-8.91</v>
      </c>
      <c r="G17" s="88" t="s">
        <v>89</v>
      </c>
      <c r="H17" s="88" t="s">
        <v>89</v>
      </c>
      <c r="I17" s="88" t="s">
        <v>89</v>
      </c>
      <c r="J17" s="88" t="s">
        <v>89</v>
      </c>
      <c r="L17" s="112"/>
    </row>
    <row r="18" spans="1:12" ht="15" x14ac:dyDescent="0.25">
      <c r="A18" s="37">
        <v>35611</v>
      </c>
      <c r="B18" s="88" t="s">
        <v>89</v>
      </c>
      <c r="C18" s="88" t="s">
        <v>89</v>
      </c>
      <c r="D18" s="88">
        <v>5.7368283757033698</v>
      </c>
      <c r="E18" s="88">
        <v>-2.9455744296511401</v>
      </c>
      <c r="F18" s="110">
        <v>-9.68</v>
      </c>
      <c r="G18" s="88" t="s">
        <v>89</v>
      </c>
      <c r="H18" s="88" t="s">
        <v>89</v>
      </c>
      <c r="I18" s="88" t="s">
        <v>89</v>
      </c>
      <c r="J18" s="88" t="s">
        <v>89</v>
      </c>
      <c r="L18" s="112"/>
    </row>
    <row r="19" spans="1:12" ht="15" x14ac:dyDescent="0.25">
      <c r="A19" s="37">
        <v>35703</v>
      </c>
      <c r="B19" s="88" t="s">
        <v>89</v>
      </c>
      <c r="C19" s="88" t="s">
        <v>89</v>
      </c>
      <c r="D19" s="88">
        <v>4.1366507425596204</v>
      </c>
      <c r="E19" s="88">
        <v>-1.77616094875959</v>
      </c>
      <c r="F19" s="110">
        <v>-9.57</v>
      </c>
      <c r="G19" s="88" t="s">
        <v>89</v>
      </c>
      <c r="H19" s="88" t="s">
        <v>89</v>
      </c>
      <c r="I19" s="88" t="s">
        <v>89</v>
      </c>
      <c r="J19" s="88" t="s">
        <v>89</v>
      </c>
      <c r="L19" s="112"/>
    </row>
    <row r="20" spans="1:12" ht="15" x14ac:dyDescent="0.25">
      <c r="A20" s="37">
        <v>35795</v>
      </c>
      <c r="B20" s="88" t="s">
        <v>89</v>
      </c>
      <c r="C20" s="88" t="s">
        <v>89</v>
      </c>
      <c r="D20" s="88">
        <v>15.680986624934402</v>
      </c>
      <c r="E20" s="88">
        <v>9.8397011673820796</v>
      </c>
      <c r="F20" s="110">
        <v>-9.6999999999999993</v>
      </c>
      <c r="G20" s="88" t="s">
        <v>89</v>
      </c>
      <c r="H20" s="88" t="s">
        <v>89</v>
      </c>
      <c r="I20" s="88" t="s">
        <v>89</v>
      </c>
      <c r="J20" s="88" t="s">
        <v>89</v>
      </c>
      <c r="L20" s="112"/>
    </row>
    <row r="21" spans="1:12" ht="15" x14ac:dyDescent="0.25">
      <c r="A21" s="37">
        <v>35885</v>
      </c>
      <c r="B21" s="88" t="s">
        <v>89</v>
      </c>
      <c r="C21" s="88" t="s">
        <v>89</v>
      </c>
      <c r="D21" s="88">
        <v>9.8527612367186901</v>
      </c>
      <c r="E21" s="88">
        <v>7.9352745957571305</v>
      </c>
      <c r="F21" s="110">
        <v>-9.7200000000000006</v>
      </c>
      <c r="G21" s="88" t="s">
        <v>89</v>
      </c>
      <c r="H21" s="88" t="s">
        <v>89</v>
      </c>
      <c r="I21" s="88" t="s">
        <v>89</v>
      </c>
      <c r="J21" s="88" t="s">
        <v>89</v>
      </c>
      <c r="L21" s="112"/>
    </row>
    <row r="22" spans="1:12" ht="15" x14ac:dyDescent="0.25">
      <c r="A22" s="37">
        <v>35976</v>
      </c>
      <c r="B22" s="88" t="s">
        <v>89</v>
      </c>
      <c r="C22" s="88" t="s">
        <v>89</v>
      </c>
      <c r="D22" s="88">
        <v>26.454281089884503</v>
      </c>
      <c r="E22" s="88">
        <v>15.967245140628899</v>
      </c>
      <c r="F22" s="110">
        <v>-9.86</v>
      </c>
      <c r="G22" s="88" t="s">
        <v>89</v>
      </c>
      <c r="H22" s="88" t="s">
        <v>89</v>
      </c>
      <c r="I22" s="88" t="s">
        <v>89</v>
      </c>
      <c r="J22" s="88" t="s">
        <v>89</v>
      </c>
      <c r="L22" s="112"/>
    </row>
    <row r="23" spans="1:12" ht="15" x14ac:dyDescent="0.25">
      <c r="A23" s="37">
        <v>36068</v>
      </c>
      <c r="B23" s="88" t="s">
        <v>89</v>
      </c>
      <c r="C23" s="88" t="s">
        <v>89</v>
      </c>
      <c r="D23" s="88">
        <v>29.499353085490199</v>
      </c>
      <c r="E23" s="88">
        <v>19.023901689111799</v>
      </c>
      <c r="F23" s="110">
        <v>-11.79</v>
      </c>
      <c r="G23" s="88" t="s">
        <v>89</v>
      </c>
      <c r="H23" s="88" t="s">
        <v>89</v>
      </c>
      <c r="I23" s="88" t="s">
        <v>89</v>
      </c>
      <c r="J23" s="88" t="s">
        <v>89</v>
      </c>
      <c r="L23" s="112"/>
    </row>
    <row r="24" spans="1:12" ht="15" x14ac:dyDescent="0.25">
      <c r="A24" s="37">
        <v>36160</v>
      </c>
      <c r="B24" s="72">
        <v>73.33</v>
      </c>
      <c r="C24" s="88" t="s">
        <v>89</v>
      </c>
      <c r="D24" s="88">
        <v>16.665055194038199</v>
      </c>
      <c r="E24" s="88">
        <v>10.756199387091101</v>
      </c>
      <c r="F24" s="110">
        <v>-11.55</v>
      </c>
      <c r="G24" s="88" t="s">
        <v>89</v>
      </c>
      <c r="H24" s="88" t="s">
        <v>89</v>
      </c>
      <c r="I24" s="88" t="s">
        <v>89</v>
      </c>
      <c r="J24" s="88" t="s">
        <v>89</v>
      </c>
      <c r="L24" s="112"/>
    </row>
    <row r="25" spans="1:12" ht="15" x14ac:dyDescent="0.25">
      <c r="A25" s="37">
        <v>36250</v>
      </c>
      <c r="B25" s="72">
        <v>70.37</v>
      </c>
      <c r="C25" s="88" t="s">
        <v>89</v>
      </c>
      <c r="D25" s="88">
        <v>24.120270651365001</v>
      </c>
      <c r="E25" s="88">
        <v>18.292095934698199</v>
      </c>
      <c r="F25" s="110">
        <v>-11.19</v>
      </c>
      <c r="G25" s="88" t="s">
        <v>89</v>
      </c>
      <c r="H25" s="88" t="s">
        <v>89</v>
      </c>
      <c r="I25" s="88" t="s">
        <v>89</v>
      </c>
      <c r="J25" s="88" t="s">
        <v>89</v>
      </c>
      <c r="L25" s="112"/>
    </row>
    <row r="26" spans="1:12" ht="15" x14ac:dyDescent="0.25">
      <c r="A26" s="37">
        <v>36341</v>
      </c>
      <c r="B26" s="72">
        <v>65.64</v>
      </c>
      <c r="C26" s="88" t="s">
        <v>89</v>
      </c>
      <c r="D26" s="88">
        <v>23.279005432838101</v>
      </c>
      <c r="E26" s="88">
        <v>19.1907134354873</v>
      </c>
      <c r="F26" s="110">
        <v>-11.94</v>
      </c>
      <c r="G26" s="88" t="s">
        <v>89</v>
      </c>
      <c r="H26" s="88" t="s">
        <v>89</v>
      </c>
      <c r="I26" s="88" t="s">
        <v>89</v>
      </c>
      <c r="J26" s="88" t="s">
        <v>89</v>
      </c>
      <c r="L26" s="112"/>
    </row>
    <row r="27" spans="1:12" ht="15" x14ac:dyDescent="0.25">
      <c r="A27" s="37">
        <v>36433</v>
      </c>
      <c r="B27" s="72">
        <v>62.88</v>
      </c>
      <c r="C27" s="88" t="s">
        <v>89</v>
      </c>
      <c r="D27" s="88">
        <v>21.249362969206302</v>
      </c>
      <c r="E27" s="88">
        <v>19.322983411348098</v>
      </c>
      <c r="F27" s="110">
        <v>-10.95</v>
      </c>
      <c r="G27" s="88" t="s">
        <v>89</v>
      </c>
      <c r="H27" s="88" t="s">
        <v>89</v>
      </c>
      <c r="I27" s="88" t="s">
        <v>89</v>
      </c>
      <c r="J27" s="88" t="s">
        <v>89</v>
      </c>
      <c r="L27" s="112"/>
    </row>
    <row r="28" spans="1:12" ht="15" x14ac:dyDescent="0.25">
      <c r="A28" s="37">
        <v>36525</v>
      </c>
      <c r="B28" s="72">
        <v>61.65</v>
      </c>
      <c r="C28" s="110">
        <v>-15.1</v>
      </c>
      <c r="D28" s="88">
        <v>14.346973241484701</v>
      </c>
      <c r="E28" s="88">
        <v>13.152543826434801</v>
      </c>
      <c r="F28" s="110">
        <v>-10.88</v>
      </c>
      <c r="G28" s="88" t="s">
        <v>89</v>
      </c>
      <c r="H28" s="88" t="s">
        <v>89</v>
      </c>
      <c r="I28" s="88" t="s">
        <v>89</v>
      </c>
      <c r="J28" s="88">
        <v>29.863284805359903</v>
      </c>
      <c r="L28" s="112"/>
    </row>
    <row r="29" spans="1:12" ht="15" x14ac:dyDescent="0.25">
      <c r="A29" s="37">
        <v>36616</v>
      </c>
      <c r="B29" s="72">
        <v>59.2</v>
      </c>
      <c r="C29" s="110">
        <v>-17.3</v>
      </c>
      <c r="D29" s="88">
        <v>3.6621188026948901</v>
      </c>
      <c r="E29" s="88">
        <v>1.2406899227408201</v>
      </c>
      <c r="F29" s="110">
        <v>-10.31</v>
      </c>
      <c r="G29" s="88" t="s">
        <v>89</v>
      </c>
      <c r="H29" s="88" t="s">
        <v>89</v>
      </c>
      <c r="I29" s="88" t="s">
        <v>89</v>
      </c>
      <c r="J29" s="88">
        <v>30.629898298071002</v>
      </c>
      <c r="L29" s="112"/>
    </row>
    <row r="30" spans="1:12" ht="15" x14ac:dyDescent="0.25">
      <c r="A30" s="37">
        <v>36707</v>
      </c>
      <c r="B30" s="72">
        <v>62.66</v>
      </c>
      <c r="C30" s="110">
        <v>-9.1999999999999993</v>
      </c>
      <c r="D30" s="88">
        <v>1.94034639193072</v>
      </c>
      <c r="E30" s="88">
        <v>-2.1333948531717399</v>
      </c>
      <c r="F30" s="110">
        <v>-8.42</v>
      </c>
      <c r="G30" s="88" t="s">
        <v>89</v>
      </c>
      <c r="H30" s="88" t="s">
        <v>89</v>
      </c>
      <c r="I30" s="88" t="s">
        <v>89</v>
      </c>
      <c r="J30" s="88">
        <v>29.662695418497997</v>
      </c>
      <c r="L30" s="112"/>
    </row>
    <row r="31" spans="1:12" ht="15" x14ac:dyDescent="0.25">
      <c r="A31" s="37">
        <v>36799</v>
      </c>
      <c r="B31" s="72">
        <v>60.27</v>
      </c>
      <c r="C31" s="110">
        <v>-9.1</v>
      </c>
      <c r="D31" s="88">
        <v>-2.5825579403623</v>
      </c>
      <c r="E31" s="88">
        <v>-12.9212820562073</v>
      </c>
      <c r="F31" s="110">
        <v>-7.07</v>
      </c>
      <c r="G31" s="88" t="s">
        <v>89</v>
      </c>
      <c r="H31" s="88" t="s">
        <v>89</v>
      </c>
      <c r="I31" s="88" t="s">
        <v>89</v>
      </c>
      <c r="J31" s="88">
        <v>27.045523081671401</v>
      </c>
      <c r="L31" s="112"/>
    </row>
    <row r="32" spans="1:12" ht="15" x14ac:dyDescent="0.25">
      <c r="A32" s="37">
        <v>36891</v>
      </c>
      <c r="B32" s="72">
        <v>64.31</v>
      </c>
      <c r="C32" s="110">
        <v>-1.4</v>
      </c>
      <c r="D32" s="88">
        <v>4.7290334768936599</v>
      </c>
      <c r="E32" s="88">
        <v>-8.1507257356259402</v>
      </c>
      <c r="F32" s="110">
        <v>-5.85</v>
      </c>
      <c r="G32" s="88" t="s">
        <v>89</v>
      </c>
      <c r="H32" s="88" t="s">
        <v>89</v>
      </c>
      <c r="I32" s="88" t="s">
        <v>89</v>
      </c>
      <c r="J32" s="88">
        <v>27.285072569325404</v>
      </c>
      <c r="L32" s="112"/>
    </row>
    <row r="33" spans="1:12" ht="15" x14ac:dyDescent="0.25">
      <c r="A33" s="37">
        <v>36981</v>
      </c>
      <c r="B33" s="72">
        <v>68.900000000000006</v>
      </c>
      <c r="C33" s="110">
        <v>11.7</v>
      </c>
      <c r="D33" s="88">
        <v>8.5695506025623889</v>
      </c>
      <c r="E33" s="88">
        <v>0.47496574526242297</v>
      </c>
      <c r="F33" s="110">
        <v>-5.72</v>
      </c>
      <c r="G33" s="88" t="s">
        <v>89</v>
      </c>
      <c r="H33" s="88" t="s">
        <v>89</v>
      </c>
      <c r="I33" s="88" t="s">
        <v>89</v>
      </c>
      <c r="J33" s="88">
        <v>27.665622704775899</v>
      </c>
      <c r="L33" s="112"/>
    </row>
    <row r="34" spans="1:12" ht="15" x14ac:dyDescent="0.25">
      <c r="A34" s="37">
        <v>37072</v>
      </c>
      <c r="B34" s="72">
        <v>71.010000000000005</v>
      </c>
      <c r="C34" s="110">
        <v>11.9</v>
      </c>
      <c r="D34" s="88">
        <v>-1.06351300056466</v>
      </c>
      <c r="E34" s="88">
        <v>-2.38493491451985</v>
      </c>
      <c r="F34" s="110">
        <v>-5.21</v>
      </c>
      <c r="G34" s="88" t="s">
        <v>89</v>
      </c>
      <c r="H34" s="88" t="s">
        <v>89</v>
      </c>
      <c r="I34" s="88" t="s">
        <v>89</v>
      </c>
      <c r="J34" s="88">
        <v>25.328154487787803</v>
      </c>
      <c r="L34" s="112"/>
    </row>
    <row r="35" spans="1:12" ht="15" x14ac:dyDescent="0.25">
      <c r="A35" s="37">
        <v>37164</v>
      </c>
      <c r="B35" s="72">
        <v>78.31</v>
      </c>
      <c r="C35" s="110">
        <v>31.9</v>
      </c>
      <c r="D35" s="88">
        <v>-2.7940720915352002</v>
      </c>
      <c r="E35" s="88">
        <v>6.2728494697863901</v>
      </c>
      <c r="F35" s="110">
        <v>-4.26</v>
      </c>
      <c r="G35" s="88" t="s">
        <v>89</v>
      </c>
      <c r="H35" s="88" t="s">
        <v>89</v>
      </c>
      <c r="I35" s="88" t="s">
        <v>89</v>
      </c>
      <c r="J35" s="88">
        <v>21.499865149801</v>
      </c>
      <c r="L35" s="112"/>
    </row>
    <row r="36" spans="1:12" ht="15" x14ac:dyDescent="0.25">
      <c r="A36" s="37">
        <v>37256</v>
      </c>
      <c r="B36" s="72">
        <v>87.7</v>
      </c>
      <c r="C36" s="110">
        <v>40.6</v>
      </c>
      <c r="D36" s="88">
        <v>1.22719602222256</v>
      </c>
      <c r="E36" s="88">
        <v>17.929431381291298</v>
      </c>
      <c r="F36" s="110">
        <v>-4.68</v>
      </c>
      <c r="G36" s="88" t="s">
        <v>89</v>
      </c>
      <c r="H36" s="88" t="s">
        <v>89</v>
      </c>
      <c r="I36" s="88" t="s">
        <v>89</v>
      </c>
      <c r="J36" s="88">
        <v>21.882502930732301</v>
      </c>
      <c r="L36" s="112"/>
    </row>
    <row r="37" spans="1:12" ht="15" x14ac:dyDescent="0.25">
      <c r="A37" s="37">
        <v>37346</v>
      </c>
      <c r="B37" s="72">
        <v>72.56</v>
      </c>
      <c r="C37" s="110">
        <v>10.3</v>
      </c>
      <c r="D37" s="88">
        <v>1.20514542463441</v>
      </c>
      <c r="E37" s="88">
        <v>18.769637746977601</v>
      </c>
      <c r="F37" s="110">
        <v>-4.57</v>
      </c>
      <c r="G37" s="88" t="s">
        <v>89</v>
      </c>
      <c r="H37" s="88" t="s">
        <v>89</v>
      </c>
      <c r="I37" s="88" t="s">
        <v>89</v>
      </c>
      <c r="J37" s="88">
        <v>24.156131110760501</v>
      </c>
      <c r="L37" s="112"/>
    </row>
    <row r="38" spans="1:12" ht="15" x14ac:dyDescent="0.25">
      <c r="A38" s="37">
        <v>37437</v>
      </c>
      <c r="B38" s="72">
        <v>80.430000000000007</v>
      </c>
      <c r="C38" s="110">
        <v>19</v>
      </c>
      <c r="D38" s="88">
        <v>4.7033593103678699</v>
      </c>
      <c r="E38" s="88">
        <v>23.030646357450298</v>
      </c>
      <c r="F38" s="110">
        <v>-5.0999999999999996</v>
      </c>
      <c r="G38" s="88" t="s">
        <v>89</v>
      </c>
      <c r="H38" s="88" t="s">
        <v>89</v>
      </c>
      <c r="I38" s="88" t="s">
        <v>89</v>
      </c>
      <c r="J38" s="88">
        <v>26.314469869636198</v>
      </c>
      <c r="L38" s="112"/>
    </row>
    <row r="39" spans="1:12" ht="15" x14ac:dyDescent="0.25">
      <c r="A39" s="37">
        <v>37529</v>
      </c>
      <c r="B39" s="72">
        <v>80.680000000000007</v>
      </c>
      <c r="C39" s="110">
        <v>10.8</v>
      </c>
      <c r="D39" s="88">
        <v>12.711658503821898</v>
      </c>
      <c r="E39" s="88">
        <v>33.908973728300204</v>
      </c>
      <c r="F39" s="110">
        <v>-5.32</v>
      </c>
      <c r="G39" s="88" t="s">
        <v>89</v>
      </c>
      <c r="H39" s="88" t="s">
        <v>89</v>
      </c>
      <c r="I39" s="88" t="s">
        <v>89</v>
      </c>
      <c r="J39" s="88">
        <v>25.818574362881204</v>
      </c>
      <c r="L39" s="112"/>
    </row>
    <row r="40" spans="1:12" ht="15" x14ac:dyDescent="0.25">
      <c r="A40" s="37">
        <v>37621</v>
      </c>
      <c r="B40" s="72">
        <v>80.239999999999995</v>
      </c>
      <c r="C40" s="110">
        <v>0.3</v>
      </c>
      <c r="D40" s="88">
        <v>9.8709905698547207</v>
      </c>
      <c r="E40" s="88">
        <v>31.238329821052304</v>
      </c>
      <c r="F40" s="110">
        <v>-5.09</v>
      </c>
      <c r="G40" s="88" t="s">
        <v>89</v>
      </c>
      <c r="H40" s="88" t="s">
        <v>89</v>
      </c>
      <c r="I40" s="88" t="s">
        <v>89</v>
      </c>
      <c r="J40" s="88">
        <v>25.706858529268402</v>
      </c>
      <c r="L40" s="112"/>
    </row>
    <row r="41" spans="1:12" ht="15" x14ac:dyDescent="0.25">
      <c r="A41" s="37">
        <v>37711</v>
      </c>
      <c r="B41" s="72">
        <v>85.02</v>
      </c>
      <c r="C41" s="110">
        <v>28.3</v>
      </c>
      <c r="D41" s="88">
        <v>12.799115549706999</v>
      </c>
      <c r="E41" s="88">
        <v>34.443569747407999</v>
      </c>
      <c r="F41" s="110">
        <v>-4.9000000000000004</v>
      </c>
      <c r="G41" s="88" t="s">
        <v>89</v>
      </c>
      <c r="H41" s="88" t="s">
        <v>89</v>
      </c>
      <c r="I41" s="88" t="s">
        <v>89</v>
      </c>
      <c r="J41" s="88">
        <v>27.2170244805449</v>
      </c>
      <c r="L41" s="112"/>
    </row>
    <row r="42" spans="1:12" ht="15" x14ac:dyDescent="0.25">
      <c r="A42" s="37">
        <v>37802</v>
      </c>
      <c r="B42" s="72">
        <v>85.88</v>
      </c>
      <c r="C42" s="110">
        <v>19</v>
      </c>
      <c r="D42" s="88">
        <v>18.6483896076282</v>
      </c>
      <c r="E42" s="88">
        <v>41.936089311195701</v>
      </c>
      <c r="F42" s="110">
        <v>-5.47</v>
      </c>
      <c r="G42" s="88" t="s">
        <v>89</v>
      </c>
      <c r="H42" s="88" t="s">
        <v>89</v>
      </c>
      <c r="I42" s="88" t="s">
        <v>89</v>
      </c>
      <c r="J42" s="88">
        <v>34.450147520917902</v>
      </c>
      <c r="L42" s="112"/>
    </row>
    <row r="43" spans="1:12" ht="15" x14ac:dyDescent="0.25">
      <c r="A43" s="37">
        <v>37894</v>
      </c>
      <c r="B43" s="72">
        <v>83.54</v>
      </c>
      <c r="C43" s="110">
        <v>16.100000000000001</v>
      </c>
      <c r="D43" s="88">
        <v>28.310975131063699</v>
      </c>
      <c r="E43" s="88">
        <v>52.172643010881799</v>
      </c>
      <c r="F43" s="110">
        <v>-6.35</v>
      </c>
      <c r="G43" s="88" t="s">
        <v>89</v>
      </c>
      <c r="H43" s="88" t="s">
        <v>89</v>
      </c>
      <c r="I43" s="88" t="s">
        <v>89</v>
      </c>
      <c r="J43" s="88">
        <v>47.907812669788903</v>
      </c>
      <c r="L43" s="112"/>
    </row>
    <row r="44" spans="1:12" ht="15" x14ac:dyDescent="0.25">
      <c r="A44" s="37">
        <v>37986</v>
      </c>
      <c r="B44" s="72">
        <v>78.680000000000007</v>
      </c>
      <c r="C44" s="110">
        <v>9.8000000000000007</v>
      </c>
      <c r="D44" s="88">
        <v>34.602453986993098</v>
      </c>
      <c r="E44" s="88">
        <v>56.478665533844193</v>
      </c>
      <c r="F44" s="110">
        <v>-6.7</v>
      </c>
      <c r="G44" s="88" t="s">
        <v>89</v>
      </c>
      <c r="H44" s="88">
        <v>1.8278034238818301</v>
      </c>
      <c r="I44" s="88">
        <v>0.862378752584261</v>
      </c>
      <c r="J44" s="88">
        <v>50.9756769673237</v>
      </c>
      <c r="L44" s="112"/>
    </row>
    <row r="45" spans="1:12" ht="15" x14ac:dyDescent="0.25">
      <c r="A45" s="37">
        <v>38077</v>
      </c>
      <c r="B45" s="72">
        <v>78.84</v>
      </c>
      <c r="C45" s="110">
        <v>3.4</v>
      </c>
      <c r="D45" s="88">
        <v>35.133352670180003</v>
      </c>
      <c r="E45" s="88">
        <v>61.657172055383803</v>
      </c>
      <c r="F45" s="110">
        <v>-7.64</v>
      </c>
      <c r="G45" s="88" t="s">
        <v>89</v>
      </c>
      <c r="H45" s="88">
        <v>1.7783211318180601</v>
      </c>
      <c r="I45" s="88">
        <v>0.98812945763313809</v>
      </c>
      <c r="J45" s="88">
        <v>59.5160104810845</v>
      </c>
      <c r="L45" s="112"/>
    </row>
    <row r="46" spans="1:12" ht="15" x14ac:dyDescent="0.25">
      <c r="A46" s="37">
        <v>38168</v>
      </c>
      <c r="B46" s="72">
        <v>81.760000000000005</v>
      </c>
      <c r="C46" s="110">
        <v>5.5</v>
      </c>
      <c r="D46" s="88">
        <v>39.409465869678101</v>
      </c>
      <c r="E46" s="88">
        <v>63.6801510877293</v>
      </c>
      <c r="F46" s="110">
        <v>-8.26</v>
      </c>
      <c r="G46" s="88" t="s">
        <v>89</v>
      </c>
      <c r="H46" s="88">
        <v>1.7564453417960899</v>
      </c>
      <c r="I46" s="88">
        <v>1.14085765014561</v>
      </c>
      <c r="J46" s="88">
        <v>64.728348211012005</v>
      </c>
      <c r="L46" s="112"/>
    </row>
    <row r="47" spans="1:12" ht="15" x14ac:dyDescent="0.25">
      <c r="A47" s="37">
        <v>38260</v>
      </c>
      <c r="B47" s="72">
        <v>87.96</v>
      </c>
      <c r="C47" s="110">
        <v>16.5</v>
      </c>
      <c r="D47" s="88">
        <v>28.781188495785297</v>
      </c>
      <c r="E47" s="88">
        <v>45.297648005265302</v>
      </c>
      <c r="F47" s="110">
        <v>-8.6300000000000008</v>
      </c>
      <c r="G47" s="88" t="s">
        <v>89</v>
      </c>
      <c r="H47" s="88">
        <v>1.82718732370507</v>
      </c>
      <c r="I47" s="88">
        <v>1.2990866050394401</v>
      </c>
      <c r="J47" s="88">
        <v>62.795112619272999</v>
      </c>
      <c r="L47" s="112"/>
    </row>
    <row r="48" spans="1:12" ht="15" x14ac:dyDescent="0.25">
      <c r="A48" s="37">
        <v>38352</v>
      </c>
      <c r="B48" s="72">
        <v>92.99</v>
      </c>
      <c r="C48" s="110">
        <v>34.200000000000003</v>
      </c>
      <c r="D48" s="88">
        <v>23.944185935028599</v>
      </c>
      <c r="E48" s="88">
        <v>38.661198464188402</v>
      </c>
      <c r="F48" s="110">
        <v>-7.77</v>
      </c>
      <c r="G48" s="88" t="s">
        <v>89</v>
      </c>
      <c r="H48" s="88">
        <v>1.8749017067367197</v>
      </c>
      <c r="I48" s="88">
        <v>1.3657815739546</v>
      </c>
      <c r="J48" s="88">
        <v>74.618168063319899</v>
      </c>
      <c r="L48" s="112"/>
    </row>
    <row r="49" spans="1:12" ht="15" x14ac:dyDescent="0.25">
      <c r="A49" s="37">
        <v>38442</v>
      </c>
      <c r="B49" s="72">
        <v>103.2</v>
      </c>
      <c r="C49" s="110">
        <v>48.7</v>
      </c>
      <c r="D49" s="88">
        <v>27.9164616244577</v>
      </c>
      <c r="E49" s="88">
        <v>36.515925968043</v>
      </c>
      <c r="F49" s="110">
        <v>-7.05</v>
      </c>
      <c r="G49" s="88" t="s">
        <v>89</v>
      </c>
      <c r="H49" s="88">
        <v>1.9326843729690699</v>
      </c>
      <c r="I49" s="88">
        <v>1.49249739616402</v>
      </c>
      <c r="J49" s="88">
        <v>97.427800142923999</v>
      </c>
      <c r="L49" s="112"/>
    </row>
    <row r="50" spans="1:12" ht="15" x14ac:dyDescent="0.25">
      <c r="A50" s="37">
        <v>38533</v>
      </c>
      <c r="B50" s="72">
        <v>106.32</v>
      </c>
      <c r="C50" s="110">
        <v>49.9</v>
      </c>
      <c r="D50" s="88">
        <v>31.930615245919604</v>
      </c>
      <c r="E50" s="88">
        <v>36.658564047535904</v>
      </c>
      <c r="F50" s="110">
        <v>-6.8</v>
      </c>
      <c r="G50" s="88" t="s">
        <v>89</v>
      </c>
      <c r="H50" s="88">
        <v>1.9681685157647799</v>
      </c>
      <c r="I50" s="88">
        <v>1.5772405090235702</v>
      </c>
      <c r="J50" s="88">
        <v>116.907546881115</v>
      </c>
      <c r="L50" s="112"/>
    </row>
    <row r="51" spans="1:12" ht="15" x14ac:dyDescent="0.25">
      <c r="A51" s="37">
        <v>38625</v>
      </c>
      <c r="B51" s="72">
        <v>109.86</v>
      </c>
      <c r="C51" s="110">
        <v>44.1</v>
      </c>
      <c r="D51" s="88">
        <v>37.497558287123198</v>
      </c>
      <c r="E51" s="88">
        <v>46.4371111072319</v>
      </c>
      <c r="F51" s="110">
        <v>-7.21</v>
      </c>
      <c r="G51" s="88" t="s">
        <v>89</v>
      </c>
      <c r="H51" s="88">
        <v>2.0065237518074897</v>
      </c>
      <c r="I51" s="88">
        <v>1.6777690536871701</v>
      </c>
      <c r="J51" s="88">
        <v>132.186572378037</v>
      </c>
      <c r="L51" s="112"/>
    </row>
    <row r="52" spans="1:12" ht="15" x14ac:dyDescent="0.25">
      <c r="A52" s="37">
        <v>38717</v>
      </c>
      <c r="B52" s="72">
        <v>130.88</v>
      </c>
      <c r="C52" s="110">
        <v>64.2</v>
      </c>
      <c r="D52" s="88">
        <v>37.734407409072304</v>
      </c>
      <c r="E52" s="88">
        <v>50.790426317464899</v>
      </c>
      <c r="F52" s="110">
        <v>-7.4</v>
      </c>
      <c r="G52" s="88" t="s">
        <v>89</v>
      </c>
      <c r="H52" s="88">
        <v>2.0975280378939196</v>
      </c>
      <c r="I52" s="88">
        <v>1.8188763668983299</v>
      </c>
      <c r="J52" s="88">
        <v>142.425861577841</v>
      </c>
      <c r="L52" s="112"/>
    </row>
    <row r="53" spans="1:12" ht="15" x14ac:dyDescent="0.25">
      <c r="A53" s="37">
        <v>38807</v>
      </c>
      <c r="B53" s="72">
        <v>131.22</v>
      </c>
      <c r="C53" s="110">
        <v>47</v>
      </c>
      <c r="D53" s="88">
        <v>43.7823309342144</v>
      </c>
      <c r="E53" s="88">
        <v>56.009237061669502</v>
      </c>
      <c r="F53" s="110">
        <v>-8.58</v>
      </c>
      <c r="G53" s="88" t="s">
        <v>89</v>
      </c>
      <c r="H53" s="88">
        <v>2.3248919788853999</v>
      </c>
      <c r="I53" s="88">
        <v>2.01319805492765</v>
      </c>
      <c r="J53" s="88">
        <v>127.47800111433601</v>
      </c>
      <c r="L53" s="112"/>
    </row>
    <row r="54" spans="1:12" ht="15" x14ac:dyDescent="0.25">
      <c r="A54" s="37">
        <v>38898</v>
      </c>
      <c r="B54" s="72">
        <v>132.36000000000001</v>
      </c>
      <c r="C54" s="110">
        <v>46.1</v>
      </c>
      <c r="D54" s="88">
        <v>42.018925089170899</v>
      </c>
      <c r="E54" s="88">
        <v>57.189215960393703</v>
      </c>
      <c r="F54" s="110">
        <v>-8.94</v>
      </c>
      <c r="G54" s="88" t="s">
        <v>89</v>
      </c>
      <c r="H54" s="88">
        <v>2.5847953278207001</v>
      </c>
      <c r="I54" s="88">
        <v>2.2926616670715001</v>
      </c>
      <c r="J54" s="88">
        <v>122.35594239155002</v>
      </c>
      <c r="L54" s="112"/>
    </row>
    <row r="55" spans="1:12" ht="15" x14ac:dyDescent="0.25">
      <c r="A55" s="37">
        <v>38990</v>
      </c>
      <c r="B55" s="72">
        <v>133.47</v>
      </c>
      <c r="C55" s="110">
        <v>43.7</v>
      </c>
      <c r="D55" s="88">
        <v>38.743956294573202</v>
      </c>
      <c r="E55" s="88">
        <v>52.113698418073596</v>
      </c>
      <c r="F55" s="110">
        <v>-9.9600000000000009</v>
      </c>
      <c r="G55" s="88" t="s">
        <v>89</v>
      </c>
      <c r="H55" s="88">
        <v>2.7749775200292999</v>
      </c>
      <c r="I55" s="88">
        <v>2.5346873481737897</v>
      </c>
      <c r="J55" s="88">
        <v>117.460660859226</v>
      </c>
      <c r="L55" s="112"/>
    </row>
    <row r="56" spans="1:12" ht="15" x14ac:dyDescent="0.25">
      <c r="A56" s="37">
        <v>39082</v>
      </c>
      <c r="B56" s="72">
        <v>141.82</v>
      </c>
      <c r="C56" s="110">
        <v>31.2</v>
      </c>
      <c r="D56" s="88">
        <v>38.1143576262401</v>
      </c>
      <c r="E56" s="88">
        <v>45.7618204450688</v>
      </c>
      <c r="F56" s="110">
        <v>-10.62</v>
      </c>
      <c r="G56" s="88" t="s">
        <v>89</v>
      </c>
      <c r="H56" s="88">
        <v>3.1086918777106001</v>
      </c>
      <c r="I56" s="88">
        <v>2.8919453411525899</v>
      </c>
      <c r="J56" s="88">
        <v>132.44100338789599</v>
      </c>
      <c r="L56" s="112"/>
    </row>
    <row r="57" spans="1:12" ht="15" x14ac:dyDescent="0.25">
      <c r="A57" s="37">
        <v>39172</v>
      </c>
      <c r="B57" s="72">
        <v>141.72</v>
      </c>
      <c r="C57" s="110">
        <v>28.5</v>
      </c>
      <c r="D57" s="88">
        <v>49.136932816261904</v>
      </c>
      <c r="E57" s="88">
        <v>41.912669516839003</v>
      </c>
      <c r="F57" s="110">
        <v>-12.16</v>
      </c>
      <c r="G57" s="88" t="s">
        <v>89</v>
      </c>
      <c r="H57" s="88">
        <v>3.48570458554852</v>
      </c>
      <c r="I57" s="88">
        <v>3.2739799667925098</v>
      </c>
      <c r="J57" s="88">
        <v>150.699415717893</v>
      </c>
      <c r="L57" s="112"/>
    </row>
    <row r="58" spans="1:12" ht="15" x14ac:dyDescent="0.25">
      <c r="A58" s="37">
        <v>39263</v>
      </c>
      <c r="B58" s="72">
        <v>144.24</v>
      </c>
      <c r="C58" s="110">
        <v>32.6</v>
      </c>
      <c r="D58" s="88">
        <v>47.127690312901798</v>
      </c>
      <c r="E58" s="88">
        <v>38.932872200697297</v>
      </c>
      <c r="F58" s="110">
        <v>-14.08</v>
      </c>
      <c r="G58" s="88" t="s">
        <v>89</v>
      </c>
      <c r="H58" s="88">
        <v>4.0012552320649295</v>
      </c>
      <c r="I58" s="88">
        <v>3.6431147651809903</v>
      </c>
      <c r="J58" s="88">
        <v>148.67270943694101</v>
      </c>
      <c r="L58" s="112"/>
    </row>
    <row r="59" spans="1:12" ht="15" x14ac:dyDescent="0.25">
      <c r="A59" s="37">
        <v>39355</v>
      </c>
      <c r="B59" s="72">
        <v>143.53</v>
      </c>
      <c r="C59" s="110">
        <v>28.3</v>
      </c>
      <c r="D59" s="88">
        <v>46.945386802530599</v>
      </c>
      <c r="E59" s="88">
        <v>38.062909460373199</v>
      </c>
      <c r="F59" s="110">
        <v>-14.44</v>
      </c>
      <c r="G59" s="88" t="s">
        <v>89</v>
      </c>
      <c r="H59" s="88">
        <v>4.4377674649771093</v>
      </c>
      <c r="I59" s="88">
        <v>4.1631294514429102</v>
      </c>
      <c r="J59" s="88">
        <v>164.72284671436901</v>
      </c>
      <c r="L59" s="112"/>
    </row>
    <row r="60" spans="1:12" ht="15" x14ac:dyDescent="0.25">
      <c r="A60" s="37">
        <v>39447</v>
      </c>
      <c r="B60" s="72">
        <v>140.02000000000001</v>
      </c>
      <c r="C60" s="110">
        <v>17.7</v>
      </c>
      <c r="D60" s="88">
        <v>42.718617873975298</v>
      </c>
      <c r="E60" s="88">
        <v>35.058892455306001</v>
      </c>
      <c r="F60" s="110">
        <v>-15.35</v>
      </c>
      <c r="G60" s="88" t="s">
        <v>89</v>
      </c>
      <c r="H60" s="88">
        <v>4.9537316476378601</v>
      </c>
      <c r="I60" s="88">
        <v>4.5646678607102098</v>
      </c>
      <c r="J60" s="88">
        <v>161.68127185305701</v>
      </c>
      <c r="L60" s="112"/>
    </row>
    <row r="61" spans="1:12" ht="15" x14ac:dyDescent="0.25">
      <c r="A61" s="37">
        <v>39538</v>
      </c>
      <c r="B61" s="72">
        <v>139.12</v>
      </c>
      <c r="C61" s="110">
        <v>16.8</v>
      </c>
      <c r="D61" s="88">
        <v>29.404470246291396</v>
      </c>
      <c r="E61" s="88">
        <v>27.285451582936197</v>
      </c>
      <c r="F61" s="110">
        <v>-16.66</v>
      </c>
      <c r="G61" s="72">
        <v>11.45</v>
      </c>
      <c r="H61" s="88">
        <v>5.2793634323058001</v>
      </c>
      <c r="I61" s="88">
        <v>4.8890253714084499</v>
      </c>
      <c r="J61" s="88">
        <v>144.770175378576</v>
      </c>
      <c r="L61" s="112"/>
    </row>
    <row r="62" spans="1:12" ht="15" x14ac:dyDescent="0.25">
      <c r="A62" s="37">
        <v>39629</v>
      </c>
      <c r="B62" s="72">
        <v>138.71</v>
      </c>
      <c r="C62" s="110">
        <v>16.100000000000001</v>
      </c>
      <c r="D62" s="88">
        <v>19.970892749307602</v>
      </c>
      <c r="E62" s="88">
        <v>21.008727166443499</v>
      </c>
      <c r="F62" s="110">
        <v>-16.34</v>
      </c>
      <c r="G62" s="72">
        <v>10.77</v>
      </c>
      <c r="H62" s="88">
        <v>5.4002606692570305</v>
      </c>
      <c r="I62" s="88">
        <v>4.9198263238754505</v>
      </c>
      <c r="J62" s="88">
        <v>130.29989775438199</v>
      </c>
      <c r="L62" s="112"/>
    </row>
    <row r="63" spans="1:12" ht="15" x14ac:dyDescent="0.25">
      <c r="A63" s="37">
        <v>39721</v>
      </c>
      <c r="B63" s="72">
        <v>128.5</v>
      </c>
      <c r="C63" s="110">
        <v>7</v>
      </c>
      <c r="D63" s="88">
        <v>14.2038696834141</v>
      </c>
      <c r="E63" s="88">
        <v>14.226696362851198</v>
      </c>
      <c r="F63" s="110">
        <v>-15.59</v>
      </c>
      <c r="G63" s="72">
        <v>11.35</v>
      </c>
      <c r="H63" s="88">
        <v>5.7365225185363098</v>
      </c>
      <c r="I63" s="88">
        <v>5.1615611415381704</v>
      </c>
      <c r="J63" s="88">
        <v>120.645634480599</v>
      </c>
      <c r="L63" s="112"/>
    </row>
    <row r="64" spans="1:12" ht="15" x14ac:dyDescent="0.25">
      <c r="A64" s="37">
        <v>39813</v>
      </c>
      <c r="B64" s="72">
        <v>117.92</v>
      </c>
      <c r="C64" s="110">
        <v>-2.5</v>
      </c>
      <c r="D64" s="88">
        <v>4.3311953860114505</v>
      </c>
      <c r="E64" s="88">
        <v>7.5050389787416796</v>
      </c>
      <c r="F64" s="110">
        <v>-13.19</v>
      </c>
      <c r="G64" s="72">
        <v>11.58</v>
      </c>
      <c r="H64" s="88">
        <v>6.1251445480317299</v>
      </c>
      <c r="I64" s="88">
        <v>5.6671193722747102</v>
      </c>
      <c r="J64" s="88">
        <v>64.202940260839597</v>
      </c>
      <c r="L64" s="112"/>
    </row>
    <row r="65" spans="1:12" ht="15" x14ac:dyDescent="0.25">
      <c r="A65" s="37">
        <v>39903</v>
      </c>
      <c r="B65" s="72">
        <v>96.01</v>
      </c>
      <c r="C65" s="110">
        <v>-24.6</v>
      </c>
      <c r="D65" s="88">
        <v>-10.0082094799802</v>
      </c>
      <c r="E65" s="88">
        <v>1.2325963177021599</v>
      </c>
      <c r="F65" s="110">
        <v>-9.0399999999999991</v>
      </c>
      <c r="G65" s="72">
        <v>12.1</v>
      </c>
      <c r="H65" s="88">
        <v>6.1204990041049703</v>
      </c>
      <c r="I65" s="88">
        <v>6.1735038449137702</v>
      </c>
      <c r="J65" s="88">
        <v>51.958056021048002</v>
      </c>
      <c r="L65" s="112"/>
    </row>
    <row r="66" spans="1:12" ht="15" x14ac:dyDescent="0.25">
      <c r="A66" s="37">
        <v>39994</v>
      </c>
      <c r="B66" s="72">
        <v>94.07</v>
      </c>
      <c r="C66" s="110">
        <v>-31</v>
      </c>
      <c r="D66" s="88">
        <v>-12.731170584972901</v>
      </c>
      <c r="E66" s="88">
        <v>-3.4635575114871302</v>
      </c>
      <c r="F66" s="110">
        <v>-5.09</v>
      </c>
      <c r="G66" s="72">
        <v>11.61</v>
      </c>
      <c r="H66" s="88">
        <v>5.48739171162046</v>
      </c>
      <c r="I66" s="88">
        <v>5.7849527908943896</v>
      </c>
      <c r="J66" s="88">
        <v>51.172805972163005</v>
      </c>
      <c r="L66" s="112"/>
    </row>
    <row r="67" spans="1:12" ht="15" x14ac:dyDescent="0.25">
      <c r="A67" s="37">
        <v>40086</v>
      </c>
      <c r="B67" s="72">
        <v>94.41</v>
      </c>
      <c r="C67" s="110">
        <v>-33</v>
      </c>
      <c r="D67" s="88">
        <v>-16.993750714691501</v>
      </c>
      <c r="E67" s="88">
        <v>-6.5138196682878595</v>
      </c>
      <c r="F67" s="110">
        <v>-1.79</v>
      </c>
      <c r="G67" s="72">
        <v>11.09</v>
      </c>
      <c r="H67" s="88">
        <v>5.1530515107054899</v>
      </c>
      <c r="I67" s="88">
        <v>5.5962207000990496</v>
      </c>
      <c r="J67" s="88">
        <v>71.154298510305409</v>
      </c>
      <c r="L67" s="112"/>
    </row>
    <row r="68" spans="1:12" ht="15" x14ac:dyDescent="0.25">
      <c r="A68" s="37">
        <v>40178</v>
      </c>
      <c r="B68" s="72">
        <v>97.68</v>
      </c>
      <c r="C68" s="110">
        <v>-31.1</v>
      </c>
      <c r="D68" s="88">
        <v>-16.347453432029599</v>
      </c>
      <c r="E68" s="88">
        <v>-8.0459941655310487</v>
      </c>
      <c r="F68" s="110">
        <v>2.11</v>
      </c>
      <c r="G68" s="72">
        <v>12.87</v>
      </c>
      <c r="H68" s="88">
        <v>4.6975165015468097</v>
      </c>
      <c r="I68" s="88">
        <v>5.5189412065693197</v>
      </c>
      <c r="J68" s="88">
        <v>81.745810187939711</v>
      </c>
      <c r="L68" s="112"/>
    </row>
    <row r="69" spans="1:12" ht="15" x14ac:dyDescent="0.25">
      <c r="A69" s="37">
        <v>40268</v>
      </c>
      <c r="B69" s="72">
        <v>97.41</v>
      </c>
      <c r="C69" s="110">
        <v>-15.5</v>
      </c>
      <c r="D69" s="88">
        <v>-9.4319798799548291</v>
      </c>
      <c r="E69" s="88">
        <v>-6.7628727033291991</v>
      </c>
      <c r="F69" s="110">
        <v>2.5</v>
      </c>
      <c r="G69" s="72">
        <v>13.78</v>
      </c>
      <c r="H69" s="88">
        <v>4.0675917917905906</v>
      </c>
      <c r="I69" s="88">
        <v>4.7488096367907202</v>
      </c>
      <c r="J69" s="88">
        <v>90.317958628740399</v>
      </c>
      <c r="L69" s="112"/>
    </row>
    <row r="70" spans="1:12" ht="15" x14ac:dyDescent="0.25">
      <c r="A70" s="37">
        <v>40359</v>
      </c>
      <c r="B70" s="72">
        <v>100.36</v>
      </c>
      <c r="C70" s="110">
        <v>-8.9</v>
      </c>
      <c r="D70" s="88">
        <v>-8.4993478694317908</v>
      </c>
      <c r="E70" s="88">
        <v>-7.4045799545922097</v>
      </c>
      <c r="F70" s="110">
        <v>3.07</v>
      </c>
      <c r="G70" s="72">
        <v>13.24</v>
      </c>
      <c r="H70" s="88">
        <v>3.68704191000334</v>
      </c>
      <c r="I70" s="88">
        <v>4.4297691434597697</v>
      </c>
      <c r="J70" s="88">
        <v>93.460411787944892</v>
      </c>
      <c r="L70" s="112"/>
    </row>
    <row r="71" spans="1:12" ht="15" x14ac:dyDescent="0.25">
      <c r="A71" s="37">
        <v>40451</v>
      </c>
      <c r="B71" s="72">
        <v>100.08</v>
      </c>
      <c r="C71" s="110">
        <v>-5.2</v>
      </c>
      <c r="D71" s="88">
        <v>-7.8599576992267206</v>
      </c>
      <c r="E71" s="88">
        <v>-9.31529234916046</v>
      </c>
      <c r="F71" s="110">
        <v>2.75</v>
      </c>
      <c r="G71" s="72">
        <v>13.99</v>
      </c>
      <c r="H71" s="88">
        <v>3.3862454976554099</v>
      </c>
      <c r="I71" s="88">
        <v>4.2428545946789704</v>
      </c>
      <c r="J71" s="88">
        <v>98.060439408916395</v>
      </c>
      <c r="L71" s="112"/>
    </row>
    <row r="72" spans="1:12" ht="15" x14ac:dyDescent="0.25">
      <c r="A72" s="37">
        <v>40543</v>
      </c>
      <c r="B72" s="72">
        <v>102.15</v>
      </c>
      <c r="C72" s="110">
        <v>1.4</v>
      </c>
      <c r="D72" s="88">
        <v>-8.374022780789641</v>
      </c>
      <c r="E72" s="88">
        <v>-10.978884787609001</v>
      </c>
      <c r="F72" s="110">
        <v>0.22</v>
      </c>
      <c r="G72" s="72">
        <v>14.83</v>
      </c>
      <c r="H72" s="88">
        <v>3.2528327752549804</v>
      </c>
      <c r="I72" s="88">
        <v>4.1060344875072605</v>
      </c>
      <c r="J72" s="88">
        <v>118.16119017439799</v>
      </c>
      <c r="L72" s="112"/>
    </row>
    <row r="73" spans="1:12" ht="15" x14ac:dyDescent="0.25">
      <c r="A73" s="37">
        <v>40633</v>
      </c>
      <c r="B73" s="72">
        <v>105.76</v>
      </c>
      <c r="C73" s="110">
        <v>7.8</v>
      </c>
      <c r="D73" s="88">
        <v>-9.6781176075541104</v>
      </c>
      <c r="E73" s="88">
        <v>-9.9364738138571091</v>
      </c>
      <c r="F73" s="110">
        <v>-1.24</v>
      </c>
      <c r="G73" s="72">
        <v>15.05</v>
      </c>
      <c r="H73" s="88">
        <v>3.0814179899387102</v>
      </c>
      <c r="I73" s="88">
        <v>3.8749559203815802</v>
      </c>
      <c r="J73" s="88">
        <v>121.412450672966</v>
      </c>
      <c r="L73" s="112"/>
    </row>
    <row r="74" spans="1:12" ht="15" x14ac:dyDescent="0.25">
      <c r="A74" s="37">
        <v>40724</v>
      </c>
      <c r="B74" s="72">
        <v>104.01</v>
      </c>
      <c r="C74" s="110">
        <v>6.3</v>
      </c>
      <c r="D74" s="88">
        <v>-8.6655609145566395</v>
      </c>
      <c r="E74" s="88">
        <v>-9.5829422586417206</v>
      </c>
      <c r="F74" s="110">
        <v>-2.4700000000000002</v>
      </c>
      <c r="G74" s="72">
        <v>14.11</v>
      </c>
      <c r="H74" s="88">
        <v>3.0681466777193198</v>
      </c>
      <c r="I74" s="88">
        <v>3.8738324430129798</v>
      </c>
      <c r="J74" s="88">
        <v>115.68563315391</v>
      </c>
      <c r="L74" s="112"/>
    </row>
    <row r="75" spans="1:12" ht="15" x14ac:dyDescent="0.25">
      <c r="A75" s="37">
        <v>40816</v>
      </c>
      <c r="B75" s="72">
        <v>102.03</v>
      </c>
      <c r="C75" s="110">
        <v>6.8</v>
      </c>
      <c r="D75" s="88">
        <v>-5.4009171925984401</v>
      </c>
      <c r="E75" s="88">
        <v>-6.5035256876145198</v>
      </c>
      <c r="F75" s="110">
        <v>-2.81</v>
      </c>
      <c r="G75" s="72">
        <v>13.49</v>
      </c>
      <c r="H75" s="88">
        <v>3.1292229462357697</v>
      </c>
      <c r="I75" s="88">
        <v>3.9458494745109198</v>
      </c>
      <c r="J75" s="88">
        <v>111.53701588315501</v>
      </c>
      <c r="L75" s="112"/>
    </row>
    <row r="76" spans="1:12" ht="15" x14ac:dyDescent="0.25">
      <c r="A76" s="37">
        <v>40908</v>
      </c>
      <c r="B76" s="72">
        <v>101.02</v>
      </c>
      <c r="C76" s="110">
        <v>5.6</v>
      </c>
      <c r="D76" s="88">
        <v>-6.1744580026942897</v>
      </c>
      <c r="E76" s="88">
        <v>-5.0733949371065501</v>
      </c>
      <c r="F76" s="110">
        <v>-3.68</v>
      </c>
      <c r="G76" s="72">
        <v>14.24</v>
      </c>
      <c r="H76" s="88">
        <v>3.0242309520645501</v>
      </c>
      <c r="I76" s="88">
        <v>3.7568354961649204</v>
      </c>
      <c r="J76" s="88">
        <v>95.639696482494799</v>
      </c>
      <c r="L76" s="112"/>
    </row>
    <row r="77" spans="1:12" ht="15" x14ac:dyDescent="0.25">
      <c r="A77" s="37">
        <v>40999</v>
      </c>
      <c r="B77" s="72">
        <v>98.89</v>
      </c>
      <c r="C77" s="110">
        <v>0.9</v>
      </c>
      <c r="D77" s="88">
        <v>-5.1162031499809801</v>
      </c>
      <c r="E77" s="88">
        <v>-5.3000315225651695</v>
      </c>
      <c r="F77" s="110">
        <v>-4.37</v>
      </c>
      <c r="G77" s="72">
        <v>15.75</v>
      </c>
      <c r="H77" s="88">
        <v>2.7194476252830899</v>
      </c>
      <c r="I77" s="88">
        <v>3.4723562716961398</v>
      </c>
      <c r="J77" s="88">
        <v>93.739564585602395</v>
      </c>
      <c r="L77" s="112"/>
    </row>
    <row r="78" spans="1:12" ht="15" x14ac:dyDescent="0.25">
      <c r="A78" s="37">
        <v>41090</v>
      </c>
      <c r="B78" s="72">
        <v>95.61</v>
      </c>
      <c r="C78" s="110">
        <v>-0.9</v>
      </c>
      <c r="D78" s="88">
        <v>-4.0166797991131906</v>
      </c>
      <c r="E78" s="88">
        <v>-4.1221569102782301</v>
      </c>
      <c r="F78" s="110">
        <v>-2.99</v>
      </c>
      <c r="G78" s="72">
        <v>14.73</v>
      </c>
      <c r="H78" s="88">
        <v>2.5575998542944003</v>
      </c>
      <c r="I78" s="88">
        <v>3.2725461182646702</v>
      </c>
      <c r="J78" s="88">
        <v>98.982776357667106</v>
      </c>
      <c r="L78" s="112"/>
    </row>
    <row r="79" spans="1:12" ht="15" x14ac:dyDescent="0.25">
      <c r="A79" s="37">
        <v>41182</v>
      </c>
      <c r="B79" s="72">
        <v>95.38</v>
      </c>
      <c r="C79" s="110">
        <v>0.3</v>
      </c>
      <c r="D79" s="88">
        <v>-5.2784901129867601</v>
      </c>
      <c r="E79" s="88">
        <v>-5.2156355310020306</v>
      </c>
      <c r="F79" s="110">
        <v>-2.99</v>
      </c>
      <c r="G79" s="72">
        <v>15.24</v>
      </c>
      <c r="H79" s="88">
        <v>2.3261920625112902</v>
      </c>
      <c r="I79" s="88">
        <v>2.9744172021496902</v>
      </c>
      <c r="J79" s="88">
        <v>103.344699623368</v>
      </c>
      <c r="L79" s="112"/>
    </row>
    <row r="80" spans="1:12" ht="15" x14ac:dyDescent="0.25">
      <c r="A80" s="37">
        <v>41274</v>
      </c>
      <c r="B80" s="72">
        <v>94.37</v>
      </c>
      <c r="C80" s="110">
        <v>-1.2</v>
      </c>
      <c r="D80" s="88">
        <v>-1.3591699549035501</v>
      </c>
      <c r="E80" s="88">
        <v>-4.1616531595216504</v>
      </c>
      <c r="F80" s="110">
        <v>-1.57</v>
      </c>
      <c r="G80" s="72">
        <v>15.65</v>
      </c>
      <c r="H80" s="88">
        <v>2.1295080968145403</v>
      </c>
      <c r="I80" s="88">
        <v>2.68608388573338</v>
      </c>
      <c r="J80" s="88">
        <v>104.09856935955399</v>
      </c>
      <c r="L80" s="112"/>
    </row>
    <row r="81" spans="1:12" ht="15" x14ac:dyDescent="0.25">
      <c r="A81" s="37">
        <v>41364</v>
      </c>
      <c r="B81" s="72">
        <v>94.04</v>
      </c>
      <c r="C81" s="110">
        <v>-0.1</v>
      </c>
      <c r="D81" s="88">
        <v>0.36684761169341001</v>
      </c>
      <c r="E81" s="88">
        <v>-3.0744073381007899</v>
      </c>
      <c r="F81" s="110">
        <v>0.44</v>
      </c>
      <c r="G81" s="72">
        <v>17.29</v>
      </c>
      <c r="H81" s="88">
        <v>2.0246181341573402</v>
      </c>
      <c r="I81" s="88">
        <v>2.4730009804093402</v>
      </c>
      <c r="J81" s="88">
        <v>111.96039440239201</v>
      </c>
      <c r="L81" s="112"/>
    </row>
    <row r="82" spans="1:12" ht="15" x14ac:dyDescent="0.25">
      <c r="A82" s="37">
        <v>41455</v>
      </c>
      <c r="B82" s="72">
        <v>92.99</v>
      </c>
      <c r="C82" s="110">
        <v>2.4</v>
      </c>
      <c r="D82" s="88">
        <v>-1.9545083011533002</v>
      </c>
      <c r="E82" s="88">
        <v>-3.0423334967606701</v>
      </c>
      <c r="F82" s="110">
        <v>0.53</v>
      </c>
      <c r="G82" s="72">
        <v>17.39</v>
      </c>
      <c r="H82" s="88">
        <v>1.9412135605079799</v>
      </c>
      <c r="I82" s="88">
        <v>2.3609967780695897</v>
      </c>
      <c r="J82" s="88">
        <v>118.218866688676</v>
      </c>
      <c r="L82" s="112"/>
    </row>
    <row r="83" spans="1:12" ht="15" x14ac:dyDescent="0.25">
      <c r="A83" s="37">
        <v>41547</v>
      </c>
      <c r="B83" s="72">
        <v>89.78</v>
      </c>
      <c r="C83" s="110">
        <v>-0.4</v>
      </c>
      <c r="D83" s="88">
        <v>-0.44629273772688299</v>
      </c>
      <c r="E83" s="88">
        <v>-2.0543901426751403</v>
      </c>
      <c r="F83" s="110">
        <v>1.29</v>
      </c>
      <c r="G83" s="72">
        <v>17.36</v>
      </c>
      <c r="H83" s="88">
        <v>1.8865343749284997</v>
      </c>
      <c r="I83" s="88">
        <v>2.2897006681117</v>
      </c>
      <c r="J83" s="88">
        <v>123.55572109007899</v>
      </c>
      <c r="L83" s="112"/>
    </row>
    <row r="84" spans="1:12" ht="15" x14ac:dyDescent="0.25">
      <c r="A84" s="37">
        <v>41639</v>
      </c>
      <c r="B84" s="72">
        <v>92.07</v>
      </c>
      <c r="C84" s="110">
        <v>3</v>
      </c>
      <c r="D84" s="88">
        <v>-0.36321440451759701</v>
      </c>
      <c r="E84" s="88">
        <v>-3.1275505384140097</v>
      </c>
      <c r="F84" s="110">
        <v>1.69</v>
      </c>
      <c r="G84" s="72">
        <v>17.57</v>
      </c>
      <c r="H84" s="88">
        <v>1.8484500526038201</v>
      </c>
      <c r="I84" s="88">
        <v>2.2289350679120998</v>
      </c>
      <c r="J84" s="88">
        <v>123.701100990199</v>
      </c>
      <c r="L84" s="112"/>
    </row>
    <row r="85" spans="1:12" ht="15" x14ac:dyDescent="0.25">
      <c r="A85" s="37">
        <v>41729</v>
      </c>
      <c r="B85" s="72">
        <v>91.91</v>
      </c>
      <c r="C85" s="110">
        <v>3.9</v>
      </c>
      <c r="D85" s="88">
        <v>-1.3323709554804299</v>
      </c>
      <c r="E85" s="88">
        <v>-2.80135766209676</v>
      </c>
      <c r="F85" s="110">
        <v>1.94</v>
      </c>
      <c r="G85" s="72">
        <v>19.91</v>
      </c>
      <c r="H85" s="88">
        <v>1.7918879294626302</v>
      </c>
      <c r="I85" s="88">
        <v>2.1251687637868599</v>
      </c>
      <c r="J85" s="88">
        <v>133.737261619051</v>
      </c>
      <c r="L85" s="112"/>
    </row>
    <row r="86" spans="1:12" ht="15" x14ac:dyDescent="0.25">
      <c r="A86" s="37">
        <v>41820</v>
      </c>
      <c r="B86" s="72">
        <v>92.86</v>
      </c>
      <c r="C86" s="110">
        <v>6.5</v>
      </c>
      <c r="D86" s="88">
        <v>1.00397242606591</v>
      </c>
      <c r="E86" s="88">
        <v>-1.6051913524818802</v>
      </c>
      <c r="F86" s="110">
        <v>1.6</v>
      </c>
      <c r="G86" s="72">
        <v>20.41</v>
      </c>
      <c r="H86" s="88">
        <v>1.7853946582093601</v>
      </c>
      <c r="I86" s="88">
        <v>2.09128801945899</v>
      </c>
      <c r="J86" s="88">
        <v>137.177779793177</v>
      </c>
      <c r="L86" s="112"/>
    </row>
    <row r="87" spans="1:12" ht="15" x14ac:dyDescent="0.25">
      <c r="A87" s="37">
        <v>41912</v>
      </c>
      <c r="B87" s="72">
        <v>93.22</v>
      </c>
      <c r="C87" s="110">
        <v>10.1</v>
      </c>
      <c r="D87" s="88">
        <v>-0.66635680860768198</v>
      </c>
      <c r="E87" s="88">
        <v>-2.1817170192656903</v>
      </c>
      <c r="F87" s="110">
        <v>3.18</v>
      </c>
      <c r="G87" s="72">
        <v>20.69</v>
      </c>
      <c r="H87" s="88">
        <v>1.7178637333192299</v>
      </c>
      <c r="I87" s="88">
        <v>2.0533233832614299</v>
      </c>
      <c r="J87" s="88">
        <v>138.521072806668</v>
      </c>
      <c r="L87" s="112"/>
    </row>
    <row r="88" spans="1:12" ht="15" x14ac:dyDescent="0.25">
      <c r="A88" s="37">
        <v>42004</v>
      </c>
      <c r="B88" s="72">
        <v>91.31</v>
      </c>
      <c r="C88" s="110">
        <v>5.3</v>
      </c>
      <c r="D88" s="88">
        <v>-2.3725701039418401</v>
      </c>
      <c r="E88" s="88">
        <v>-1.8537081661459101</v>
      </c>
      <c r="F88" s="110">
        <v>3.47</v>
      </c>
      <c r="G88" s="72">
        <v>21.29</v>
      </c>
      <c r="H88" s="88">
        <v>1.6366019154065701</v>
      </c>
      <c r="I88" s="88">
        <v>1.9535458340817899</v>
      </c>
      <c r="J88" s="88">
        <v>135.509677265856</v>
      </c>
      <c r="L88" s="112"/>
    </row>
    <row r="89" spans="1:12" ht="15" x14ac:dyDescent="0.25">
      <c r="A89" s="37">
        <v>42094</v>
      </c>
      <c r="B89" s="72">
        <v>90.67</v>
      </c>
      <c r="C89" s="72">
        <v>4.5</v>
      </c>
      <c r="D89" s="72">
        <v>0.78897246313205294</v>
      </c>
      <c r="E89" s="88">
        <v>-0.94663644852371798</v>
      </c>
      <c r="F89" s="72">
        <v>2.3199999999999998</v>
      </c>
      <c r="G89" s="72">
        <v>22.9</v>
      </c>
      <c r="H89" s="72">
        <v>1.53559742939627</v>
      </c>
      <c r="I89" s="72">
        <v>1.8238809523064801</v>
      </c>
      <c r="J89" s="88">
        <v>141.46517980594001</v>
      </c>
      <c r="L89" s="112"/>
    </row>
    <row r="90" spans="1:12" ht="15" x14ac:dyDescent="0.25">
      <c r="A90" s="37">
        <v>42185</v>
      </c>
      <c r="B90" s="72">
        <v>90.86</v>
      </c>
      <c r="C90" s="72">
        <v>3.5</v>
      </c>
      <c r="D90" s="72">
        <v>1.43841994837221</v>
      </c>
      <c r="E90" s="88">
        <v>-0.30478630212394897</v>
      </c>
      <c r="F90" s="72">
        <v>0.57999999999999996</v>
      </c>
      <c r="G90" s="72">
        <v>23.82</v>
      </c>
      <c r="H90" s="72">
        <v>1.51691260498382</v>
      </c>
      <c r="I90" s="72">
        <v>1.7954280576478501</v>
      </c>
      <c r="J90" s="88">
        <v>148.40977470010802</v>
      </c>
      <c r="L90" s="112"/>
    </row>
    <row r="91" spans="1:12" ht="15" x14ac:dyDescent="0.25">
      <c r="A91" s="37">
        <v>42277</v>
      </c>
      <c r="B91" s="72">
        <v>90.25</v>
      </c>
      <c r="C91" s="72">
        <v>3.4</v>
      </c>
      <c r="D91" s="72">
        <v>3.9900987991196901</v>
      </c>
      <c r="E91" s="88">
        <v>2.1169318245819899</v>
      </c>
      <c r="F91" s="72">
        <v>-1.61</v>
      </c>
      <c r="G91" s="72">
        <v>24.29</v>
      </c>
      <c r="H91" s="72">
        <v>1.5084083611895001</v>
      </c>
      <c r="I91" s="72">
        <v>1.7902722287483199</v>
      </c>
      <c r="J91" s="88">
        <v>147.18454747090598</v>
      </c>
      <c r="L91" s="112"/>
    </row>
    <row r="92" spans="1:12" ht="15" x14ac:dyDescent="0.25">
      <c r="A92" s="37">
        <v>42369</v>
      </c>
      <c r="B92" s="72">
        <v>88.13</v>
      </c>
      <c r="C92" s="72">
        <v>3.3</v>
      </c>
      <c r="D92" s="72">
        <v>5.3470729894353504</v>
      </c>
      <c r="E92" s="88">
        <v>3.3233834161325402</v>
      </c>
      <c r="F92" s="72">
        <v>-2.44</v>
      </c>
      <c r="G92" s="72">
        <v>24.85</v>
      </c>
      <c r="H92" s="72">
        <v>1.47014025555177</v>
      </c>
      <c r="I92" s="72">
        <v>1.7862207207949101</v>
      </c>
      <c r="J92" s="88">
        <v>144.17473558913701</v>
      </c>
      <c r="L92" s="112"/>
    </row>
    <row r="93" spans="1:12" ht="15" x14ac:dyDescent="0.25">
      <c r="A93" s="37">
        <v>42460</v>
      </c>
      <c r="B93" s="72">
        <v>87.28</v>
      </c>
      <c r="C93" s="72">
        <v>3.4</v>
      </c>
      <c r="D93" s="72">
        <v>6.2435233101022698</v>
      </c>
      <c r="E93" s="88">
        <v>5.1596480757197298</v>
      </c>
      <c r="F93" s="72">
        <v>-2</v>
      </c>
      <c r="G93" s="72">
        <v>20.22</v>
      </c>
      <c r="H93" s="72">
        <v>1.46784553361926</v>
      </c>
      <c r="I93" s="72">
        <v>1.7357841790349702</v>
      </c>
      <c r="J93" s="88">
        <v>146.51111299569902</v>
      </c>
      <c r="L93" s="112"/>
    </row>
    <row r="94" spans="1:12" ht="15" x14ac:dyDescent="0.25">
      <c r="A94" s="37">
        <v>42551</v>
      </c>
      <c r="B94" s="72">
        <v>87.11</v>
      </c>
      <c r="C94" s="72">
        <v>3.4</v>
      </c>
      <c r="D94" s="72">
        <v>8.4450712526305391</v>
      </c>
      <c r="E94" s="88">
        <v>6.8755321913209295</v>
      </c>
      <c r="F94" s="72">
        <v>-1.45</v>
      </c>
      <c r="G94" s="72">
        <v>19.32</v>
      </c>
      <c r="H94" s="72">
        <v>1.4865657003614001</v>
      </c>
      <c r="I94" s="72">
        <v>1.7567982748448703</v>
      </c>
      <c r="J94" s="88">
        <v>151.40221366815101</v>
      </c>
      <c r="L94" s="112"/>
    </row>
    <row r="95" spans="1:12" ht="15" x14ac:dyDescent="0.25">
      <c r="A95" s="37">
        <v>42643</v>
      </c>
      <c r="B95" s="72">
        <v>88.03</v>
      </c>
      <c r="C95" s="72">
        <v>5.3</v>
      </c>
      <c r="D95" s="72">
        <v>9.2414343290123604</v>
      </c>
      <c r="E95" s="88">
        <v>7.4119910998933598</v>
      </c>
      <c r="F95" s="72">
        <v>-1.34</v>
      </c>
      <c r="G95" s="72">
        <v>19.41</v>
      </c>
      <c r="H95" s="72">
        <v>1.50123882703213</v>
      </c>
      <c r="I95" s="72">
        <v>1.7345348278207302</v>
      </c>
      <c r="J95" s="88">
        <v>159.959291504818</v>
      </c>
      <c r="L95" s="112"/>
    </row>
    <row r="96" spans="1:12" ht="15" x14ac:dyDescent="0.25">
      <c r="A96" s="37">
        <v>42735</v>
      </c>
      <c r="B96" s="72">
        <v>88.9</v>
      </c>
      <c r="C96" s="72">
        <v>9.5</v>
      </c>
      <c r="D96" s="72">
        <v>8.1541886055200195</v>
      </c>
      <c r="E96" s="88">
        <v>7.1959294625341101</v>
      </c>
      <c r="F96" s="72">
        <v>-1.1200000000000001</v>
      </c>
      <c r="G96" s="72">
        <v>19.37</v>
      </c>
      <c r="H96" s="72">
        <v>1.46988127155665</v>
      </c>
      <c r="I96" s="72">
        <v>1.6978974137679299</v>
      </c>
      <c r="J96" s="88">
        <v>165.43993309781899</v>
      </c>
      <c r="L96" s="112"/>
    </row>
    <row r="97" spans="1:13" ht="15" x14ac:dyDescent="0.25">
      <c r="A97" s="37">
        <v>42825</v>
      </c>
      <c r="B97" s="72">
        <v>88.7</v>
      </c>
      <c r="C97" s="72">
        <v>10.199999999999999</v>
      </c>
      <c r="D97" s="72">
        <v>4.86552406235396</v>
      </c>
      <c r="E97" s="88">
        <v>5.2370674235438095</v>
      </c>
      <c r="F97" s="72">
        <v>-1.1100000000000001</v>
      </c>
      <c r="G97" s="72">
        <v>20.03</v>
      </c>
      <c r="H97" s="72">
        <v>1.43157130233153</v>
      </c>
      <c r="I97" s="72">
        <v>1.67349945510716</v>
      </c>
      <c r="J97" s="88">
        <v>168.08811730732799</v>
      </c>
      <c r="L97" s="112"/>
    </row>
    <row r="98" spans="1:13" ht="15" x14ac:dyDescent="0.25">
      <c r="A98" s="37">
        <v>42916</v>
      </c>
      <c r="B98" s="72">
        <v>88.11</v>
      </c>
      <c r="C98" s="72">
        <v>10.199999999999999</v>
      </c>
      <c r="D98" s="72">
        <v>3.2358390414949501</v>
      </c>
      <c r="E98" s="88">
        <v>2.96809356130685</v>
      </c>
      <c r="F98" s="72">
        <v>-0.53</v>
      </c>
      <c r="G98" s="72">
        <v>19.84</v>
      </c>
      <c r="H98" s="72">
        <v>1.44472552873953</v>
      </c>
      <c r="I98" s="72">
        <v>1.6421900140643602</v>
      </c>
      <c r="J98" s="88">
        <v>174.19718056468801</v>
      </c>
      <c r="L98" s="112"/>
    </row>
    <row r="99" spans="1:13" ht="15" x14ac:dyDescent="0.25">
      <c r="A99" s="37">
        <v>43008</v>
      </c>
      <c r="B99" s="72">
        <v>87.7</v>
      </c>
      <c r="C99" s="72">
        <v>8.5</v>
      </c>
      <c r="D99" s="72">
        <v>3.1779401006108503</v>
      </c>
      <c r="E99" s="88">
        <v>2.4425481364191497</v>
      </c>
      <c r="F99" s="72">
        <v>-0.12</v>
      </c>
      <c r="G99" s="72">
        <v>22.13</v>
      </c>
      <c r="H99" s="72">
        <v>1.4554482098314601</v>
      </c>
      <c r="I99" s="72">
        <v>1.661425531726</v>
      </c>
      <c r="J99" s="88">
        <v>189.706332951988</v>
      </c>
      <c r="L99" s="112"/>
    </row>
    <row r="100" spans="1:13" ht="15" x14ac:dyDescent="0.25">
      <c r="A100" s="37">
        <v>43100</v>
      </c>
      <c r="B100" s="72">
        <v>87.24</v>
      </c>
      <c r="C100" s="72">
        <v>6.9</v>
      </c>
      <c r="D100" s="72">
        <v>6.2339245820609994</v>
      </c>
      <c r="E100" s="88">
        <v>2.0354418021809098</v>
      </c>
      <c r="F100" s="72">
        <v>0.5</v>
      </c>
      <c r="G100" s="72">
        <v>19.05</v>
      </c>
      <c r="H100" s="72">
        <v>1.4703085163231699</v>
      </c>
      <c r="I100" s="72">
        <v>1.6314093635820099</v>
      </c>
      <c r="J100" s="88">
        <v>195.74611338860001</v>
      </c>
      <c r="L100" s="112"/>
    </row>
    <row r="101" spans="1:13" ht="15" x14ac:dyDescent="0.25">
      <c r="A101" s="37">
        <v>43190</v>
      </c>
      <c r="B101" s="72">
        <v>87.35</v>
      </c>
      <c r="C101" s="72">
        <v>7.8</v>
      </c>
      <c r="D101" s="72">
        <v>6.5643649132942796</v>
      </c>
      <c r="E101" s="88">
        <v>2.8550427279021298</v>
      </c>
      <c r="F101" s="72">
        <v>0.47</v>
      </c>
      <c r="G101" s="72">
        <v>19.59</v>
      </c>
      <c r="H101" s="72">
        <v>1.4753021775177999</v>
      </c>
      <c r="I101" s="72">
        <v>1.5996562839721702</v>
      </c>
      <c r="J101" s="88">
        <v>202.95143485940699</v>
      </c>
      <c r="L101" s="112"/>
    </row>
    <row r="102" spans="1:13" ht="15" x14ac:dyDescent="0.25">
      <c r="A102" s="37">
        <v>43281</v>
      </c>
      <c r="B102" s="72">
        <v>86.91</v>
      </c>
      <c r="C102" s="72">
        <v>7.4</v>
      </c>
      <c r="D102" s="72">
        <v>9.3579575334361706</v>
      </c>
      <c r="E102" s="88">
        <v>6.1059920260389404</v>
      </c>
      <c r="F102" s="72">
        <v>0.38</v>
      </c>
      <c r="G102" s="72">
        <v>18.97</v>
      </c>
      <c r="H102" s="72">
        <v>1.5135916630175199</v>
      </c>
      <c r="I102" s="72">
        <v>1.6150246327565601</v>
      </c>
      <c r="J102" s="88">
        <v>211.60200148424798</v>
      </c>
      <c r="L102" s="112"/>
    </row>
    <row r="103" spans="1:13" ht="15" x14ac:dyDescent="0.25">
      <c r="A103" s="37">
        <v>43373</v>
      </c>
      <c r="B103" s="72">
        <v>85.54</v>
      </c>
      <c r="C103" s="72">
        <v>6.6</v>
      </c>
      <c r="D103" s="72">
        <v>8.1973830785376087</v>
      </c>
      <c r="E103" s="88">
        <v>3.21048538185544</v>
      </c>
      <c r="F103" s="72">
        <v>0.34</v>
      </c>
      <c r="G103" s="72">
        <v>18.8</v>
      </c>
      <c r="H103" s="72">
        <v>1.5538832161350702</v>
      </c>
      <c r="I103" s="72">
        <v>1.6211924544632199</v>
      </c>
      <c r="J103" s="88">
        <v>210.50744318085898</v>
      </c>
      <c r="L103" s="112"/>
    </row>
    <row r="104" spans="1:13" ht="15" x14ac:dyDescent="0.25">
      <c r="A104" s="37">
        <v>43465</v>
      </c>
      <c r="B104" s="72">
        <v>85.75</v>
      </c>
      <c r="C104" s="72">
        <v>7.4</v>
      </c>
      <c r="D104" s="105">
        <v>6.5767509550739902</v>
      </c>
      <c r="E104" s="88">
        <v>3.6080929908205799</v>
      </c>
      <c r="F104" s="72">
        <v>0.28999999999999998</v>
      </c>
      <c r="G104" s="72">
        <v>18.579999999999998</v>
      </c>
      <c r="H104" s="72">
        <v>1.5389003547821098</v>
      </c>
      <c r="I104" s="72">
        <v>1.6299663292209201</v>
      </c>
      <c r="J104" s="88">
        <v>192.809764491338</v>
      </c>
      <c r="L104" s="112"/>
    </row>
    <row r="105" spans="1:13" ht="15" x14ac:dyDescent="0.25">
      <c r="A105" s="37">
        <v>43555</v>
      </c>
      <c r="B105" s="72">
        <v>86.22</v>
      </c>
      <c r="C105" s="72">
        <v>7.9</v>
      </c>
      <c r="D105" s="72">
        <v>5.8797086747872198</v>
      </c>
      <c r="E105" s="88">
        <v>3.0008773799905302</v>
      </c>
      <c r="F105" s="72">
        <v>1.42</v>
      </c>
      <c r="G105" s="72">
        <v>19.739999999999998</v>
      </c>
      <c r="H105" s="72">
        <v>1.5584820489874001</v>
      </c>
      <c r="I105" s="72">
        <v>1.6397950106710499</v>
      </c>
      <c r="J105" s="88">
        <v>192.40163151835</v>
      </c>
      <c r="L105" s="112"/>
    </row>
    <row r="106" spans="1:13" ht="15" x14ac:dyDescent="0.25">
      <c r="A106" s="37">
        <v>43646</v>
      </c>
      <c r="B106" s="72">
        <v>84.16</v>
      </c>
      <c r="C106" s="72">
        <v>6.6</v>
      </c>
      <c r="D106" s="72">
        <v>4.6300680946729198</v>
      </c>
      <c r="E106" s="88">
        <v>-0.36050330209776904</v>
      </c>
      <c r="F106" s="72">
        <v>1.85</v>
      </c>
      <c r="G106" s="72">
        <v>19.55</v>
      </c>
      <c r="H106" s="72">
        <v>1.6040530579957899</v>
      </c>
      <c r="I106" s="72">
        <v>1.6465394559292099</v>
      </c>
      <c r="J106" s="88">
        <v>201.87975642653001</v>
      </c>
      <c r="L106" s="112"/>
    </row>
    <row r="107" spans="1:13" ht="15" x14ac:dyDescent="0.25">
      <c r="A107" s="37">
        <v>43738</v>
      </c>
      <c r="B107" s="72"/>
      <c r="C107" s="72"/>
      <c r="D107" s="72"/>
      <c r="E107" s="88">
        <v>1.2231272802466699</v>
      </c>
      <c r="F107" s="72"/>
      <c r="G107" s="72"/>
      <c r="H107" s="72"/>
      <c r="I107" s="72"/>
      <c r="J107" s="88">
        <v>205.44492029248497</v>
      </c>
      <c r="L107" s="112"/>
    </row>
    <row r="108" spans="1:13" ht="15" x14ac:dyDescent="0.25">
      <c r="A108" s="37"/>
      <c r="B108" s="72"/>
      <c r="C108" s="72"/>
      <c r="D108" s="72"/>
      <c r="E108" s="88"/>
      <c r="F108" s="72"/>
      <c r="G108" s="72"/>
      <c r="H108" s="72"/>
      <c r="I108" s="72"/>
      <c r="J108" s="88"/>
      <c r="L108" s="112"/>
    </row>
    <row r="109" spans="1:13" ht="15" x14ac:dyDescent="0.25">
      <c r="A109" s="37"/>
      <c r="B109" s="72"/>
      <c r="C109" s="72"/>
      <c r="D109" s="72"/>
      <c r="E109" s="88"/>
      <c r="F109" s="72"/>
      <c r="G109" s="72"/>
      <c r="H109" s="72"/>
      <c r="I109" s="72"/>
      <c r="J109" s="88"/>
      <c r="M109" s="111"/>
    </row>
    <row r="110" spans="1:13" ht="15" x14ac:dyDescent="0.25">
      <c r="A110" s="37"/>
      <c r="B110" s="72"/>
      <c r="C110" s="72"/>
      <c r="D110" s="72"/>
      <c r="E110" s="88"/>
      <c r="F110" s="72"/>
      <c r="G110" s="72"/>
      <c r="H110" s="72"/>
      <c r="I110" s="72"/>
      <c r="J110" s="88"/>
      <c r="M110" s="111"/>
    </row>
    <row r="111" spans="1:13" ht="15" x14ac:dyDescent="0.25">
      <c r="A111" s="37"/>
      <c r="B111" s="72"/>
      <c r="C111" s="72"/>
      <c r="D111" s="72"/>
      <c r="E111" s="88"/>
      <c r="F111" s="72"/>
      <c r="G111" s="72"/>
      <c r="H111" s="72"/>
      <c r="I111" s="72"/>
      <c r="J111" s="88"/>
      <c r="M111" s="111"/>
    </row>
    <row r="112" spans="1:13" x14ac:dyDescent="0.2">
      <c r="A112" s="37"/>
      <c r="B112" s="72"/>
      <c r="C112" s="72"/>
      <c r="D112" s="72"/>
      <c r="E112" s="88"/>
      <c r="F112" s="72"/>
      <c r="G112" s="72"/>
      <c r="H112" s="72"/>
      <c r="I112" s="72"/>
      <c r="J112" s="88"/>
    </row>
    <row r="113" spans="1:10" x14ac:dyDescent="0.2">
      <c r="A113" s="37"/>
      <c r="B113" s="72"/>
      <c r="C113" s="72"/>
      <c r="D113" s="72"/>
      <c r="E113" s="88"/>
      <c r="F113" s="72"/>
      <c r="G113" s="72"/>
      <c r="H113" s="72"/>
      <c r="I113" s="72"/>
      <c r="J113" s="88"/>
    </row>
  </sheetData>
  <mergeCells count="4">
    <mergeCell ref="B5:C5"/>
    <mergeCell ref="D5:E5"/>
    <mergeCell ref="H5:I5"/>
    <mergeCell ref="A3:J3"/>
  </mergeCells>
  <pageMargins left="0.7" right="0.7" top="0.75" bottom="0.75" header="0.3" footer="0.3"/>
  <pageSetup paperSize="9" scale="53"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RowHeight="12.75" x14ac:dyDescent="0.2"/>
  <cols>
    <col min="1" max="1" width="9.140625" style="96"/>
    <col min="2" max="2" width="19.42578125" style="96" customWidth="1"/>
    <col min="3" max="16384" width="9.140625" style="96"/>
  </cols>
  <sheetData>
    <row r="2" spans="1:2" x14ac:dyDescent="0.2">
      <c r="B2" s="96" t="s">
        <v>101</v>
      </c>
    </row>
    <row r="3" spans="1:2" x14ac:dyDescent="0.2">
      <c r="A3" s="97">
        <v>35155</v>
      </c>
      <c r="B3" s="96">
        <v>0</v>
      </c>
    </row>
    <row r="4" spans="1:2" x14ac:dyDescent="0.2">
      <c r="A4" s="97">
        <v>35246</v>
      </c>
      <c r="B4" s="96">
        <v>0</v>
      </c>
    </row>
    <row r="5" spans="1:2" x14ac:dyDescent="0.2">
      <c r="A5" s="97">
        <v>35338</v>
      </c>
      <c r="B5" s="96">
        <v>0</v>
      </c>
    </row>
    <row r="6" spans="1:2" x14ac:dyDescent="0.2">
      <c r="A6" s="97">
        <v>35430</v>
      </c>
      <c r="B6" s="96">
        <v>0</v>
      </c>
    </row>
    <row r="7" spans="1:2" x14ac:dyDescent="0.2">
      <c r="A7" s="97">
        <v>35520</v>
      </c>
      <c r="B7" s="96">
        <v>0</v>
      </c>
    </row>
    <row r="8" spans="1:2" x14ac:dyDescent="0.2">
      <c r="A8" s="97">
        <v>35611</v>
      </c>
      <c r="B8" s="96">
        <v>0</v>
      </c>
    </row>
    <row r="9" spans="1:2" x14ac:dyDescent="0.2">
      <c r="A9" s="97">
        <v>35703</v>
      </c>
      <c r="B9" s="96">
        <v>0</v>
      </c>
    </row>
    <row r="10" spans="1:2" x14ac:dyDescent="0.2">
      <c r="A10" s="97">
        <v>35795</v>
      </c>
      <c r="B10" s="96">
        <v>0</v>
      </c>
    </row>
    <row r="11" spans="1:2" x14ac:dyDescent="0.2">
      <c r="A11" s="97">
        <v>35885</v>
      </c>
      <c r="B11" s="96">
        <v>0</v>
      </c>
    </row>
    <row r="12" spans="1:2" x14ac:dyDescent="0.2">
      <c r="A12" s="97">
        <v>35976</v>
      </c>
      <c r="B12" s="96">
        <v>0</v>
      </c>
    </row>
    <row r="13" spans="1:2" x14ac:dyDescent="0.2">
      <c r="A13" s="97">
        <v>36068</v>
      </c>
      <c r="B13" s="96">
        <v>0</v>
      </c>
    </row>
    <row r="14" spans="1:2" x14ac:dyDescent="0.2">
      <c r="A14" s="97">
        <v>36160</v>
      </c>
      <c r="B14" s="96">
        <v>0</v>
      </c>
    </row>
    <row r="15" spans="1:2" x14ac:dyDescent="0.2">
      <c r="A15" s="97">
        <v>36250</v>
      </c>
      <c r="B15" s="96">
        <v>0</v>
      </c>
    </row>
    <row r="16" spans="1:2" x14ac:dyDescent="0.2">
      <c r="A16" s="97">
        <v>36341</v>
      </c>
      <c r="B16" s="96">
        <v>0</v>
      </c>
    </row>
    <row r="17" spans="1:2" x14ac:dyDescent="0.2">
      <c r="A17" s="97">
        <v>36433</v>
      </c>
      <c r="B17" s="96">
        <v>0</v>
      </c>
    </row>
    <row r="18" spans="1:2" x14ac:dyDescent="0.2">
      <c r="A18" s="97">
        <v>36525</v>
      </c>
      <c r="B18" s="96">
        <v>0</v>
      </c>
    </row>
    <row r="19" spans="1:2" x14ac:dyDescent="0.2">
      <c r="A19" s="97">
        <v>36616</v>
      </c>
      <c r="B19" s="96">
        <v>0</v>
      </c>
    </row>
    <row r="20" spans="1:2" x14ac:dyDescent="0.2">
      <c r="A20" s="97">
        <v>36707</v>
      </c>
      <c r="B20" s="96">
        <v>0</v>
      </c>
    </row>
    <row r="21" spans="1:2" x14ac:dyDescent="0.2">
      <c r="A21" s="97">
        <v>36799</v>
      </c>
      <c r="B21" s="96">
        <v>0</v>
      </c>
    </row>
    <row r="22" spans="1:2" x14ac:dyDescent="0.2">
      <c r="A22" s="97">
        <v>36891</v>
      </c>
      <c r="B22" s="96">
        <v>0</v>
      </c>
    </row>
    <row r="23" spans="1:2" x14ac:dyDescent="0.2">
      <c r="A23" s="97">
        <v>36981</v>
      </c>
      <c r="B23" s="96">
        <v>0</v>
      </c>
    </row>
    <row r="24" spans="1:2" x14ac:dyDescent="0.2">
      <c r="A24" s="97">
        <v>37072</v>
      </c>
      <c r="B24" s="96">
        <v>0</v>
      </c>
    </row>
    <row r="25" spans="1:2" x14ac:dyDescent="0.2">
      <c r="A25" s="97">
        <v>37164</v>
      </c>
      <c r="B25" s="96">
        <v>0</v>
      </c>
    </row>
    <row r="26" spans="1:2" x14ac:dyDescent="0.2">
      <c r="A26" s="97">
        <v>37256</v>
      </c>
      <c r="B26" s="96">
        <v>0</v>
      </c>
    </row>
    <row r="27" spans="1:2" x14ac:dyDescent="0.2">
      <c r="A27" s="97">
        <v>37346</v>
      </c>
      <c r="B27" s="96">
        <v>0</v>
      </c>
    </row>
    <row r="28" spans="1:2" x14ac:dyDescent="0.2">
      <c r="A28" s="97">
        <v>37437</v>
      </c>
      <c r="B28" s="96">
        <v>0</v>
      </c>
    </row>
    <row r="29" spans="1:2" x14ac:dyDescent="0.2">
      <c r="A29" s="97">
        <v>37529</v>
      </c>
      <c r="B29" s="96">
        <v>0</v>
      </c>
    </row>
    <row r="30" spans="1:2" x14ac:dyDescent="0.2">
      <c r="A30" s="97">
        <v>37621</v>
      </c>
      <c r="B30" s="96">
        <v>0</v>
      </c>
    </row>
    <row r="31" spans="1:2" x14ac:dyDescent="0.2">
      <c r="A31" s="97">
        <v>37711</v>
      </c>
      <c r="B31" s="96">
        <v>0</v>
      </c>
    </row>
    <row r="32" spans="1:2" x14ac:dyDescent="0.2">
      <c r="A32" s="97">
        <v>37802</v>
      </c>
      <c r="B32" s="96">
        <v>0</v>
      </c>
    </row>
    <row r="33" spans="1:2" x14ac:dyDescent="0.2">
      <c r="A33" s="97">
        <v>37894</v>
      </c>
      <c r="B33" s="96">
        <v>0</v>
      </c>
    </row>
    <row r="34" spans="1:2" x14ac:dyDescent="0.2">
      <c r="A34" s="97">
        <v>37986</v>
      </c>
      <c r="B34" s="96">
        <v>0</v>
      </c>
    </row>
    <row r="35" spans="1:2" x14ac:dyDescent="0.2">
      <c r="A35" s="97">
        <v>38077</v>
      </c>
      <c r="B35" s="96">
        <v>0</v>
      </c>
    </row>
    <row r="36" spans="1:2" x14ac:dyDescent="0.2">
      <c r="A36" s="97">
        <v>38168</v>
      </c>
      <c r="B36" s="96">
        <v>0</v>
      </c>
    </row>
    <row r="37" spans="1:2" x14ac:dyDescent="0.2">
      <c r="A37" s="97">
        <v>38260</v>
      </c>
      <c r="B37" s="96">
        <v>0</v>
      </c>
    </row>
    <row r="38" spans="1:2" x14ac:dyDescent="0.2">
      <c r="A38" s="97">
        <v>38352</v>
      </c>
      <c r="B38" s="96">
        <v>0</v>
      </c>
    </row>
    <row r="39" spans="1:2" x14ac:dyDescent="0.2">
      <c r="A39" s="97">
        <v>38442</v>
      </c>
      <c r="B39" s="96">
        <v>0</v>
      </c>
    </row>
    <row r="40" spans="1:2" x14ac:dyDescent="0.2">
      <c r="A40" s="97">
        <v>38533</v>
      </c>
      <c r="B40" s="96">
        <v>0</v>
      </c>
    </row>
    <row r="41" spans="1:2" x14ac:dyDescent="0.2">
      <c r="A41" s="97">
        <v>38625</v>
      </c>
      <c r="B41" s="96">
        <v>0</v>
      </c>
    </row>
    <row r="42" spans="1:2" x14ac:dyDescent="0.2">
      <c r="A42" s="97">
        <v>38717</v>
      </c>
      <c r="B42" s="96">
        <v>0</v>
      </c>
    </row>
    <row r="43" spans="1:2" x14ac:dyDescent="0.2">
      <c r="A43" s="97">
        <v>38807</v>
      </c>
      <c r="B43" s="96">
        <v>0</v>
      </c>
    </row>
    <row r="44" spans="1:2" x14ac:dyDescent="0.2">
      <c r="A44" s="97">
        <v>38898</v>
      </c>
      <c r="B44" s="96">
        <v>0</v>
      </c>
    </row>
    <row r="45" spans="1:2" x14ac:dyDescent="0.2">
      <c r="A45" s="97">
        <v>38990</v>
      </c>
      <c r="B45" s="96">
        <v>0</v>
      </c>
    </row>
    <row r="46" spans="1:2" x14ac:dyDescent="0.2">
      <c r="A46" s="97">
        <v>39082</v>
      </c>
      <c r="B46" s="96">
        <v>0</v>
      </c>
    </row>
    <row r="47" spans="1:2" x14ac:dyDescent="0.2">
      <c r="A47" s="97">
        <v>39172</v>
      </c>
      <c r="B47" s="96">
        <v>0</v>
      </c>
    </row>
    <row r="48" spans="1:2" x14ac:dyDescent="0.2">
      <c r="A48" s="97">
        <v>39263</v>
      </c>
      <c r="B48" s="96">
        <v>0</v>
      </c>
    </row>
    <row r="49" spans="1:2" x14ac:dyDescent="0.2">
      <c r="A49" s="97">
        <v>39355</v>
      </c>
      <c r="B49" s="96">
        <v>0</v>
      </c>
    </row>
    <row r="50" spans="1:2" x14ac:dyDescent="0.2">
      <c r="A50" s="97">
        <v>39447</v>
      </c>
      <c r="B50" s="96">
        <v>0</v>
      </c>
    </row>
    <row r="51" spans="1:2" x14ac:dyDescent="0.2">
      <c r="A51" s="97">
        <v>39538</v>
      </c>
      <c r="B51" s="96">
        <v>0</v>
      </c>
    </row>
    <row r="52" spans="1:2" x14ac:dyDescent="0.2">
      <c r="A52" s="97">
        <v>39629</v>
      </c>
      <c r="B52" s="96">
        <v>0</v>
      </c>
    </row>
    <row r="53" spans="1:2" x14ac:dyDescent="0.2">
      <c r="A53" s="97">
        <v>39721</v>
      </c>
      <c r="B53" s="96">
        <v>0</v>
      </c>
    </row>
    <row r="54" spans="1:2" x14ac:dyDescent="0.2">
      <c r="A54" s="97">
        <v>39813</v>
      </c>
      <c r="B54" s="96">
        <v>5</v>
      </c>
    </row>
    <row r="55" spans="1:2" x14ac:dyDescent="0.2">
      <c r="A55" s="97">
        <v>39903</v>
      </c>
      <c r="B55" s="96">
        <v>5</v>
      </c>
    </row>
    <row r="56" spans="1:2" x14ac:dyDescent="0.2">
      <c r="A56" s="97">
        <v>39994</v>
      </c>
      <c r="B56" s="96">
        <v>5</v>
      </c>
    </row>
    <row r="57" spans="1:2" x14ac:dyDescent="0.2">
      <c r="A57" s="97">
        <v>40086</v>
      </c>
      <c r="B57" s="96">
        <v>5</v>
      </c>
    </row>
    <row r="58" spans="1:2" x14ac:dyDescent="0.2">
      <c r="A58" s="97">
        <v>40178</v>
      </c>
      <c r="B58" s="96">
        <v>5</v>
      </c>
    </row>
    <row r="59" spans="1:2" x14ac:dyDescent="0.2">
      <c r="A59" s="97">
        <v>40268</v>
      </c>
      <c r="B59" s="96">
        <v>5</v>
      </c>
    </row>
    <row r="60" spans="1:2" x14ac:dyDescent="0.2">
      <c r="A60" s="97">
        <v>40359</v>
      </c>
      <c r="B60" s="96">
        <v>5</v>
      </c>
    </row>
    <row r="61" spans="1:2" x14ac:dyDescent="0.2">
      <c r="A61" s="97">
        <v>40451</v>
      </c>
      <c r="B61" s="96">
        <v>5</v>
      </c>
    </row>
    <row r="62" spans="1:2" x14ac:dyDescent="0.2">
      <c r="A62" s="97">
        <v>40543</v>
      </c>
      <c r="B62" s="96">
        <v>5</v>
      </c>
    </row>
    <row r="63" spans="1:2" x14ac:dyDescent="0.2">
      <c r="A63" s="97">
        <v>40633</v>
      </c>
      <c r="B63" s="96">
        <v>0</v>
      </c>
    </row>
    <row r="64" spans="1:2" x14ac:dyDescent="0.2">
      <c r="A64" s="97">
        <v>40724</v>
      </c>
      <c r="B64" s="96">
        <v>0</v>
      </c>
    </row>
    <row r="65" spans="1:2" x14ac:dyDescent="0.2">
      <c r="A65" s="97">
        <v>40816</v>
      </c>
      <c r="B65" s="96">
        <v>0</v>
      </c>
    </row>
    <row r="66" spans="1:2" x14ac:dyDescent="0.2">
      <c r="A66" s="97">
        <v>40908</v>
      </c>
      <c r="B66" s="96">
        <v>0</v>
      </c>
    </row>
    <row r="67" spans="1:2" x14ac:dyDescent="0.2">
      <c r="A67" s="97">
        <v>40999</v>
      </c>
      <c r="B67" s="96">
        <v>0</v>
      </c>
    </row>
    <row r="68" spans="1:2" x14ac:dyDescent="0.2">
      <c r="A68" s="97">
        <v>41090</v>
      </c>
      <c r="B68" s="96">
        <v>0</v>
      </c>
    </row>
    <row r="69" spans="1:2" x14ac:dyDescent="0.2">
      <c r="A69" s="97">
        <v>41182</v>
      </c>
      <c r="B69" s="96">
        <v>0</v>
      </c>
    </row>
    <row r="70" spans="1:2" x14ac:dyDescent="0.2">
      <c r="A70" s="97">
        <v>41274</v>
      </c>
      <c r="B70" s="96">
        <v>0</v>
      </c>
    </row>
    <row r="71" spans="1:2" x14ac:dyDescent="0.2">
      <c r="A71" s="97">
        <v>41364</v>
      </c>
      <c r="B71" s="96">
        <v>0</v>
      </c>
    </row>
    <row r="72" spans="1:2" x14ac:dyDescent="0.2">
      <c r="A72" s="97">
        <v>41455</v>
      </c>
      <c r="B72" s="96">
        <v>0</v>
      </c>
    </row>
    <row r="73" spans="1:2" x14ac:dyDescent="0.2">
      <c r="A73" s="97">
        <v>41547</v>
      </c>
      <c r="B73" s="96">
        <v>0</v>
      </c>
    </row>
    <row r="74" spans="1:2" x14ac:dyDescent="0.2">
      <c r="A74" s="97">
        <v>41639</v>
      </c>
      <c r="B74" s="96">
        <v>0</v>
      </c>
    </row>
    <row r="75" spans="1:2" x14ac:dyDescent="0.2">
      <c r="A75" s="97">
        <v>41729</v>
      </c>
      <c r="B75" s="96">
        <v>0</v>
      </c>
    </row>
    <row r="76" spans="1:2" x14ac:dyDescent="0.2">
      <c r="A76" s="97">
        <v>41820</v>
      </c>
      <c r="B76" s="96">
        <v>0</v>
      </c>
    </row>
    <row r="77" spans="1:2" x14ac:dyDescent="0.2">
      <c r="A77" s="97">
        <v>41912</v>
      </c>
      <c r="B77" s="96">
        <v>0</v>
      </c>
    </row>
    <row r="78" spans="1:2" x14ac:dyDescent="0.2">
      <c r="A78" s="97">
        <v>42004</v>
      </c>
      <c r="B78" s="96">
        <v>0</v>
      </c>
    </row>
    <row r="79" spans="1:2" x14ac:dyDescent="0.2">
      <c r="A79" s="97">
        <v>42094</v>
      </c>
      <c r="B79" s="96">
        <v>0</v>
      </c>
    </row>
    <row r="80" spans="1:2" x14ac:dyDescent="0.2">
      <c r="A80" s="97">
        <v>42185</v>
      </c>
      <c r="B80" s="96">
        <v>0</v>
      </c>
    </row>
    <row r="81" spans="1:2" x14ac:dyDescent="0.2">
      <c r="A81" s="97">
        <v>42277</v>
      </c>
      <c r="B81" s="96">
        <v>0</v>
      </c>
    </row>
    <row r="82" spans="1:2" x14ac:dyDescent="0.2">
      <c r="A82" s="97">
        <v>42369</v>
      </c>
      <c r="B82" s="96">
        <v>0</v>
      </c>
    </row>
    <row r="83" spans="1:2" x14ac:dyDescent="0.2">
      <c r="A83" s="97">
        <v>42460</v>
      </c>
      <c r="B83" s="96">
        <v>0</v>
      </c>
    </row>
    <row r="84" spans="1:2" x14ac:dyDescent="0.2">
      <c r="A84" s="97">
        <v>42551</v>
      </c>
      <c r="B84" s="96">
        <v>0</v>
      </c>
    </row>
    <row r="85" spans="1:2" x14ac:dyDescent="0.2">
      <c r="A85" s="97">
        <v>42643</v>
      </c>
      <c r="B85" s="96">
        <v>0</v>
      </c>
    </row>
    <row r="86" spans="1:2" x14ac:dyDescent="0.2">
      <c r="A86" s="97">
        <v>42735</v>
      </c>
      <c r="B86" s="96">
        <v>0</v>
      </c>
    </row>
    <row r="87" spans="1:2" x14ac:dyDescent="0.2">
      <c r="A87" s="97">
        <v>42825</v>
      </c>
      <c r="B87" s="96">
        <v>0</v>
      </c>
    </row>
    <row r="88" spans="1:2" x14ac:dyDescent="0.2">
      <c r="A88" s="97">
        <v>42916</v>
      </c>
      <c r="B88" s="96">
        <v>0</v>
      </c>
    </row>
    <row r="89" spans="1:2" x14ac:dyDescent="0.2">
      <c r="A89" s="97">
        <v>43008</v>
      </c>
      <c r="B89" s="96">
        <v>0</v>
      </c>
    </row>
    <row r="90" spans="1:2" x14ac:dyDescent="0.2">
      <c r="A90" s="97">
        <v>43100</v>
      </c>
      <c r="B90" s="96">
        <v>0</v>
      </c>
    </row>
    <row r="91" spans="1:2" x14ac:dyDescent="0.2">
      <c r="A91" s="97">
        <v>43190</v>
      </c>
      <c r="B91" s="96">
        <v>0</v>
      </c>
    </row>
    <row r="92" spans="1:2" x14ac:dyDescent="0.2">
      <c r="A92" s="97">
        <v>43281</v>
      </c>
      <c r="B92" s="96">
        <v>0</v>
      </c>
    </row>
    <row r="93" spans="1:2" x14ac:dyDescent="0.2">
      <c r="A93" s="97">
        <v>43373</v>
      </c>
      <c r="B93" s="96">
        <v>0</v>
      </c>
    </row>
    <row r="94" spans="1:2" x14ac:dyDescent="0.2">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26"/>
  <sheetViews>
    <sheetView zoomScaleNormal="100" workbookViewId="0">
      <selection activeCell="D16" sqref="D16"/>
    </sheetView>
  </sheetViews>
  <sheetFormatPr defaultColWidth="8.85546875" defaultRowHeight="12.75" x14ac:dyDescent="0.2"/>
  <cols>
    <col min="1" max="1" width="34.85546875" style="84" customWidth="1"/>
    <col min="2" max="5" width="25.140625" style="85" customWidth="1"/>
    <col min="6" max="16384" width="8.85546875" style="79"/>
  </cols>
  <sheetData>
    <row r="1" spans="1:5" s="1" customFormat="1" ht="15" x14ac:dyDescent="0.25">
      <c r="A1" s="13" t="s">
        <v>3</v>
      </c>
      <c r="B1" s="3"/>
      <c r="C1" s="4"/>
      <c r="D1" s="4"/>
      <c r="E1" s="4"/>
    </row>
    <row r="2" spans="1:5" s="1" customFormat="1" x14ac:dyDescent="0.2">
      <c r="A2" s="27"/>
      <c r="B2" s="6"/>
      <c r="C2" s="30"/>
      <c r="D2" s="30"/>
      <c r="E2" s="30"/>
    </row>
    <row r="3" spans="1:5" s="1" customFormat="1" ht="21.75" customHeight="1" x14ac:dyDescent="0.2">
      <c r="A3" s="34" t="s">
        <v>1</v>
      </c>
      <c r="B3" s="35" t="s">
        <v>6</v>
      </c>
      <c r="C3" s="35" t="s">
        <v>2</v>
      </c>
    </row>
    <row r="4" spans="1:5" s="33" customFormat="1" ht="20.25" customHeight="1" x14ac:dyDescent="0.25">
      <c r="A4" s="87" t="s">
        <v>107</v>
      </c>
      <c r="B4" s="95" t="s">
        <v>100</v>
      </c>
      <c r="C4" s="98">
        <v>43830</v>
      </c>
    </row>
    <row r="5" spans="1:5" s="1" customFormat="1" x14ac:dyDescent="0.2">
      <c r="A5" s="104"/>
      <c r="B5" s="32"/>
      <c r="C5" s="32"/>
    </row>
    <row r="6" spans="1:5" x14ac:dyDescent="0.2">
      <c r="A6" s="82"/>
      <c r="B6" s="83"/>
      <c r="C6" s="83"/>
      <c r="D6" s="79"/>
      <c r="E6" s="79"/>
    </row>
    <row r="7" spans="1:5" x14ac:dyDescent="0.2">
      <c r="A7" s="93" t="s">
        <v>95</v>
      </c>
      <c r="B7" s="94"/>
      <c r="C7" s="94"/>
      <c r="D7" s="79"/>
      <c r="E7" s="79"/>
    </row>
    <row r="8" spans="1:5" x14ac:dyDescent="0.2">
      <c r="A8" s="34" t="s">
        <v>1</v>
      </c>
      <c r="B8" s="36" t="s">
        <v>6</v>
      </c>
      <c r="C8" s="36" t="s">
        <v>2</v>
      </c>
      <c r="D8" s="79"/>
      <c r="E8" s="79"/>
    </row>
    <row r="9" spans="1:5" x14ac:dyDescent="0.2">
      <c r="A9" s="87" t="s">
        <v>105</v>
      </c>
      <c r="B9" s="95" t="s">
        <v>100</v>
      </c>
      <c r="C9" s="98">
        <v>43738</v>
      </c>
      <c r="D9" s="79"/>
      <c r="E9" s="79"/>
    </row>
    <row r="10" spans="1:5" x14ac:dyDescent="0.2">
      <c r="A10" s="87" t="s">
        <v>104</v>
      </c>
      <c r="B10" s="95" t="s">
        <v>100</v>
      </c>
      <c r="C10" s="98">
        <v>43646</v>
      </c>
      <c r="D10" s="79"/>
      <c r="E10" s="79"/>
    </row>
    <row r="11" spans="1:5" x14ac:dyDescent="0.2">
      <c r="A11" s="87" t="s">
        <v>102</v>
      </c>
      <c r="B11" s="95" t="s">
        <v>100</v>
      </c>
      <c r="C11" s="98">
        <v>43646</v>
      </c>
      <c r="D11" s="79"/>
      <c r="E11" s="79"/>
    </row>
    <row r="12" spans="1:5" x14ac:dyDescent="0.2">
      <c r="A12" s="87">
        <v>43454</v>
      </c>
      <c r="B12" s="95" t="s">
        <v>100</v>
      </c>
      <c r="C12" s="98">
        <v>43646</v>
      </c>
    </row>
    <row r="13" spans="1:5" x14ac:dyDescent="0.2">
      <c r="A13" s="87">
        <v>43368</v>
      </c>
      <c r="B13" s="95" t="s">
        <v>100</v>
      </c>
      <c r="C13" s="98">
        <v>43646</v>
      </c>
    </row>
    <row r="14" spans="1:5" x14ac:dyDescent="0.2">
      <c r="A14" s="87">
        <v>43271</v>
      </c>
      <c r="B14" s="95" t="s">
        <v>100</v>
      </c>
      <c r="C14" s="98">
        <v>43646</v>
      </c>
    </row>
    <row r="15" spans="1:5" x14ac:dyDescent="0.2">
      <c r="A15" s="87">
        <v>43188</v>
      </c>
      <c r="B15" s="95" t="s">
        <v>97</v>
      </c>
      <c r="C15" s="98" t="s">
        <v>98</v>
      </c>
    </row>
    <row r="16" spans="1:5" x14ac:dyDescent="0.2">
      <c r="A16" s="87" t="s">
        <v>99</v>
      </c>
      <c r="B16" s="95" t="s">
        <v>97</v>
      </c>
      <c r="C16" s="98" t="s">
        <v>98</v>
      </c>
    </row>
    <row r="17" spans="1:3" x14ac:dyDescent="0.2">
      <c r="A17" s="87" t="s">
        <v>96</v>
      </c>
      <c r="B17" s="67" t="s">
        <v>88</v>
      </c>
      <c r="C17" s="87">
        <v>43008</v>
      </c>
    </row>
    <row r="18" spans="1:3" x14ac:dyDescent="0.2">
      <c r="A18" s="87">
        <v>42914</v>
      </c>
      <c r="B18" s="67" t="s">
        <v>88</v>
      </c>
      <c r="C18" s="87">
        <v>42916</v>
      </c>
    </row>
    <row r="19" spans="1:3" x14ac:dyDescent="0.2">
      <c r="A19" s="87">
        <v>42823</v>
      </c>
      <c r="B19" s="67" t="s">
        <v>88</v>
      </c>
      <c r="C19" s="87">
        <v>42825</v>
      </c>
    </row>
    <row r="20" spans="1:3" x14ac:dyDescent="0.2">
      <c r="A20" s="87">
        <v>42726</v>
      </c>
      <c r="B20" s="67" t="s">
        <v>88</v>
      </c>
      <c r="C20" s="87">
        <v>42735</v>
      </c>
    </row>
    <row r="21" spans="1:3" x14ac:dyDescent="0.2">
      <c r="A21" s="87">
        <v>42642</v>
      </c>
      <c r="B21" s="67" t="s">
        <v>88</v>
      </c>
      <c r="C21" s="87">
        <v>42643</v>
      </c>
    </row>
    <row r="22" spans="1:3" x14ac:dyDescent="0.2">
      <c r="A22" s="87">
        <v>42550</v>
      </c>
      <c r="B22" s="67" t="s">
        <v>88</v>
      </c>
      <c r="C22" s="87">
        <v>42551</v>
      </c>
    </row>
    <row r="23" spans="1:3" x14ac:dyDescent="0.2">
      <c r="A23" s="87">
        <v>42458</v>
      </c>
      <c r="B23" s="67" t="s">
        <v>88</v>
      </c>
      <c r="C23" s="87">
        <v>42460</v>
      </c>
    </row>
    <row r="24" spans="1:3" x14ac:dyDescent="0.2">
      <c r="A24" s="87">
        <v>42360</v>
      </c>
      <c r="B24" s="67" t="s">
        <v>88</v>
      </c>
      <c r="C24" s="87">
        <v>42369</v>
      </c>
    </row>
    <row r="25" spans="1:3" x14ac:dyDescent="0.2">
      <c r="A25" s="87">
        <v>42265</v>
      </c>
      <c r="B25" s="67" t="s">
        <v>88</v>
      </c>
      <c r="C25" s="87">
        <v>42277</v>
      </c>
    </row>
    <row r="26" spans="1:3" x14ac:dyDescent="0.2">
      <c r="A26" s="87">
        <v>42174</v>
      </c>
      <c r="B26" s="67" t="s">
        <v>88</v>
      </c>
      <c r="C26"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09"/>
  <sheetViews>
    <sheetView zoomScaleNormal="100" workbookViewId="0">
      <pane ySplit="14" topLeftCell="A106" activePane="bottomLeft" state="frozen"/>
      <selection activeCell="B1" sqref="B1"/>
      <selection pane="bottomLeft" activeCell="A109" sqref="A109"/>
    </sheetView>
  </sheetViews>
  <sheetFormatPr defaultColWidth="8.85546875" defaultRowHeight="12.75" x14ac:dyDescent="0.2"/>
  <cols>
    <col min="1" max="1" width="50.5703125" style="84" customWidth="1"/>
    <col min="2" max="5" width="25.140625" style="85" customWidth="1"/>
    <col min="6" max="16384" width="8.85546875" style="79"/>
  </cols>
  <sheetData>
    <row r="1" spans="1:5" s="1" customFormat="1" ht="15" x14ac:dyDescent="0.25">
      <c r="A1" s="13" t="s">
        <v>7</v>
      </c>
      <c r="B1" s="3"/>
      <c r="C1" s="4"/>
      <c r="D1" s="4"/>
      <c r="E1" s="4"/>
    </row>
    <row r="2" spans="1:5" s="1" customFormat="1" x14ac:dyDescent="0.2">
      <c r="A2" s="17" t="s">
        <v>8</v>
      </c>
      <c r="B2" s="15"/>
      <c r="C2" s="16"/>
      <c r="D2" s="16"/>
      <c r="E2" s="16"/>
    </row>
    <row r="3" spans="1:5" s="1" customFormat="1" ht="130.5" customHeight="1" x14ac:dyDescent="0.2">
      <c r="A3" s="113" t="s">
        <v>87</v>
      </c>
      <c r="B3" s="113"/>
      <c r="C3" s="113"/>
      <c r="D3" s="113"/>
      <c r="E3" s="113"/>
    </row>
    <row r="4" spans="1:5" s="1" customFormat="1" x14ac:dyDescent="0.2">
      <c r="A4" s="2"/>
      <c r="B4" s="3"/>
      <c r="C4" s="4"/>
      <c r="D4" s="4"/>
      <c r="E4" s="4"/>
    </row>
    <row r="5" spans="1:5" s="5" customFormat="1" ht="42.75" customHeight="1" x14ac:dyDescent="0.25">
      <c r="A5" s="14"/>
      <c r="B5" s="35" t="s">
        <v>25</v>
      </c>
      <c r="C5" s="35" t="s">
        <v>24</v>
      </c>
      <c r="D5" s="35" t="s">
        <v>4</v>
      </c>
      <c r="E5" s="35" t="s">
        <v>5</v>
      </c>
    </row>
    <row r="6" spans="1:5" s="6" customFormat="1" x14ac:dyDescent="0.2">
      <c r="A6" s="40" t="s">
        <v>27</v>
      </c>
      <c r="B6" s="18">
        <v>2</v>
      </c>
      <c r="C6" s="18">
        <v>2</v>
      </c>
      <c r="D6" s="18">
        <v>2</v>
      </c>
      <c r="E6" s="18">
        <v>2</v>
      </c>
    </row>
    <row r="7" spans="1:5" s="6" customFormat="1" x14ac:dyDescent="0.2">
      <c r="A7" s="40" t="s">
        <v>28</v>
      </c>
      <c r="B7" s="19">
        <v>10</v>
      </c>
      <c r="C7" s="19">
        <v>10</v>
      </c>
      <c r="D7" s="19">
        <v>10</v>
      </c>
      <c r="E7" s="19">
        <v>10</v>
      </c>
    </row>
    <row r="8" spans="1:5" s="6" customFormat="1" x14ac:dyDescent="0.2">
      <c r="A8" s="40" t="s">
        <v>29</v>
      </c>
      <c r="B8" s="19">
        <v>0</v>
      </c>
      <c r="C8" s="19">
        <v>0</v>
      </c>
      <c r="D8" s="19">
        <v>0</v>
      </c>
      <c r="E8" s="19">
        <v>0</v>
      </c>
    </row>
    <row r="9" spans="1:5" s="6" customFormat="1" x14ac:dyDescent="0.2">
      <c r="A9" s="40" t="s">
        <v>30</v>
      </c>
      <c r="B9" s="20">
        <v>2.5</v>
      </c>
      <c r="C9" s="64" t="s">
        <v>89</v>
      </c>
      <c r="D9" s="20">
        <v>2.5</v>
      </c>
      <c r="E9" s="64" t="s">
        <v>89</v>
      </c>
    </row>
    <row r="10" spans="1:5" s="6" customFormat="1" x14ac:dyDescent="0.2">
      <c r="A10" s="39" t="s">
        <v>56</v>
      </c>
      <c r="B10" s="21">
        <f>(B9-B8)/(B7-B6)</f>
        <v>0.3125</v>
      </c>
      <c r="C10" s="21">
        <f>B10</f>
        <v>0.3125</v>
      </c>
      <c r="D10" s="21">
        <f>(D9-D8)/(D7-D6)</f>
        <v>0.3125</v>
      </c>
      <c r="E10" s="21">
        <f>D10</f>
        <v>0.3125</v>
      </c>
    </row>
    <row r="11" spans="1:5" s="6" customFormat="1" x14ac:dyDescent="0.2">
      <c r="A11" s="41" t="s">
        <v>55</v>
      </c>
      <c r="B11" s="51">
        <f>-B10*B6</f>
        <v>-0.625</v>
      </c>
      <c r="C11" s="51">
        <f>B11</f>
        <v>-0.625</v>
      </c>
      <c r="D11" s="51">
        <f>-D10*D6</f>
        <v>-0.625</v>
      </c>
      <c r="E11" s="51">
        <f>D11</f>
        <v>-0.625</v>
      </c>
    </row>
    <row r="12" spans="1:5" s="6" customFormat="1" x14ac:dyDescent="0.2">
      <c r="A12" s="22"/>
      <c r="B12" s="23"/>
      <c r="C12" s="23"/>
      <c r="D12" s="23"/>
      <c r="E12" s="23"/>
    </row>
    <row r="13" spans="1:5" s="5" customFormat="1" ht="37.5" customHeight="1" x14ac:dyDescent="0.25">
      <c r="A13" s="14"/>
      <c r="B13" s="35" t="s">
        <v>25</v>
      </c>
      <c r="C13" s="35" t="s">
        <v>24</v>
      </c>
      <c r="D13" s="35" t="s">
        <v>4</v>
      </c>
      <c r="E13" s="35" t="s">
        <v>5</v>
      </c>
    </row>
    <row r="14" spans="1:5" s="55" customFormat="1" ht="18.75" customHeight="1" x14ac:dyDescent="0.25">
      <c r="A14" s="52" t="s">
        <v>13</v>
      </c>
      <c r="B14" s="53" t="s">
        <v>12</v>
      </c>
      <c r="C14" s="54" t="s">
        <v>12</v>
      </c>
      <c r="D14" s="54" t="s">
        <v>12</v>
      </c>
      <c r="E14" s="54" t="s">
        <v>12</v>
      </c>
    </row>
    <row r="15" spans="1:5" s="1" customFormat="1" x14ac:dyDescent="0.2">
      <c r="A15" s="37">
        <v>35064</v>
      </c>
      <c r="B15" s="69" t="s">
        <v>89</v>
      </c>
      <c r="C15" s="69" t="s">
        <v>89</v>
      </c>
      <c r="D15" s="69" t="s">
        <v>89</v>
      </c>
      <c r="E15" s="69" t="s">
        <v>89</v>
      </c>
    </row>
    <row r="16" spans="1:5" s="1" customFormat="1" x14ac:dyDescent="0.2">
      <c r="A16" s="37">
        <v>35155</v>
      </c>
      <c r="B16" s="69" t="s">
        <v>89</v>
      </c>
      <c r="C16" s="69" t="s">
        <v>89</v>
      </c>
      <c r="D16" s="69" t="s">
        <v>89</v>
      </c>
      <c r="E16" s="69" t="s">
        <v>89</v>
      </c>
    </row>
    <row r="17" spans="1:5" s="1" customFormat="1" x14ac:dyDescent="0.2">
      <c r="A17" s="37">
        <v>35246</v>
      </c>
      <c r="B17" s="69" t="s">
        <v>89</v>
      </c>
      <c r="C17" s="69" t="s">
        <v>89</v>
      </c>
      <c r="D17" s="69" t="s">
        <v>89</v>
      </c>
      <c r="E17" s="69" t="s">
        <v>89</v>
      </c>
    </row>
    <row r="18" spans="1:5" s="1" customFormat="1" x14ac:dyDescent="0.2">
      <c r="A18" s="37">
        <v>35338</v>
      </c>
      <c r="B18" s="69" t="s">
        <v>89</v>
      </c>
      <c r="C18" s="69" t="s">
        <v>89</v>
      </c>
      <c r="D18" s="69" t="s">
        <v>89</v>
      </c>
      <c r="E18" s="69" t="s">
        <v>89</v>
      </c>
    </row>
    <row r="19" spans="1:5" s="1" customFormat="1" x14ac:dyDescent="0.2">
      <c r="A19" s="37">
        <v>35430</v>
      </c>
      <c r="B19" s="69" t="s">
        <v>89</v>
      </c>
      <c r="C19" s="69" t="s">
        <v>89</v>
      </c>
      <c r="D19" s="69" t="s">
        <v>89</v>
      </c>
      <c r="E19" s="69" t="s">
        <v>89</v>
      </c>
    </row>
    <row r="20" spans="1:5" s="1" customFormat="1" x14ac:dyDescent="0.2">
      <c r="A20" s="37">
        <v>35520</v>
      </c>
      <c r="B20" s="69" t="s">
        <v>89</v>
      </c>
      <c r="C20" s="69" t="s">
        <v>89</v>
      </c>
      <c r="D20" s="69" t="s">
        <v>89</v>
      </c>
      <c r="E20" s="69" t="s">
        <v>89</v>
      </c>
    </row>
    <row r="21" spans="1:5" s="1" customFormat="1" x14ac:dyDescent="0.2">
      <c r="A21" s="37">
        <v>35611</v>
      </c>
      <c r="B21" s="69" t="s">
        <v>89</v>
      </c>
      <c r="C21" s="69" t="s">
        <v>89</v>
      </c>
      <c r="D21" s="69" t="s">
        <v>89</v>
      </c>
      <c r="E21" s="69" t="s">
        <v>89</v>
      </c>
    </row>
    <row r="22" spans="1:5" s="1" customFormat="1" x14ac:dyDescent="0.2">
      <c r="A22" s="37">
        <v>35703</v>
      </c>
      <c r="B22" s="69" t="s">
        <v>89</v>
      </c>
      <c r="C22" s="69" t="s">
        <v>89</v>
      </c>
      <c r="D22" s="69" t="s">
        <v>89</v>
      </c>
      <c r="E22" s="69" t="s">
        <v>89</v>
      </c>
    </row>
    <row r="23" spans="1:5" s="1" customFormat="1" x14ac:dyDescent="0.2">
      <c r="A23" s="37">
        <v>35795</v>
      </c>
      <c r="B23" s="69" t="s">
        <v>89</v>
      </c>
      <c r="C23" s="69" t="s">
        <v>89</v>
      </c>
      <c r="D23" s="69" t="s">
        <v>89</v>
      </c>
      <c r="E23" s="69" t="s">
        <v>89</v>
      </c>
    </row>
    <row r="24" spans="1:5" s="1" customFormat="1" x14ac:dyDescent="0.2">
      <c r="A24" s="37">
        <v>35885</v>
      </c>
      <c r="B24" s="69" t="s">
        <v>89</v>
      </c>
      <c r="C24" s="69" t="s">
        <v>89</v>
      </c>
      <c r="D24" s="69" t="s">
        <v>89</v>
      </c>
      <c r="E24" s="69" t="s">
        <v>89</v>
      </c>
    </row>
    <row r="25" spans="1:5" s="1" customFormat="1" x14ac:dyDescent="0.2">
      <c r="A25" s="37">
        <v>35976</v>
      </c>
      <c r="B25" s="69" t="s">
        <v>89</v>
      </c>
      <c r="C25" s="69" t="s">
        <v>89</v>
      </c>
      <c r="D25" s="69" t="s">
        <v>89</v>
      </c>
      <c r="E25" s="69" t="s">
        <v>89</v>
      </c>
    </row>
    <row r="26" spans="1:5" s="1" customFormat="1" x14ac:dyDescent="0.2">
      <c r="A26" s="37">
        <v>36068</v>
      </c>
      <c r="B26" s="69" t="s">
        <v>89</v>
      </c>
      <c r="C26" s="69" t="s">
        <v>89</v>
      </c>
      <c r="D26" s="69" t="s">
        <v>89</v>
      </c>
      <c r="E26" s="69" t="s">
        <v>89</v>
      </c>
    </row>
    <row r="27" spans="1:5" s="1" customFormat="1" x14ac:dyDescent="0.2">
      <c r="A27" s="37">
        <v>36160</v>
      </c>
      <c r="B27" s="69" t="s">
        <v>89</v>
      </c>
      <c r="C27" s="69" t="s">
        <v>89</v>
      </c>
      <c r="D27" s="69" t="s">
        <v>89</v>
      </c>
      <c r="E27" s="69" t="s">
        <v>89</v>
      </c>
    </row>
    <row r="28" spans="1:5" s="1" customFormat="1" x14ac:dyDescent="0.2">
      <c r="A28" s="37">
        <v>36250</v>
      </c>
      <c r="B28" s="69" t="s">
        <v>89</v>
      </c>
      <c r="C28" s="69" t="s">
        <v>89</v>
      </c>
      <c r="D28" s="69" t="s">
        <v>89</v>
      </c>
      <c r="E28" s="69" t="s">
        <v>89</v>
      </c>
    </row>
    <row r="29" spans="1:5" s="1" customFormat="1" x14ac:dyDescent="0.2">
      <c r="A29" s="37">
        <v>36341</v>
      </c>
      <c r="B29" s="69" t="s">
        <v>89</v>
      </c>
      <c r="C29" s="69" t="s">
        <v>89</v>
      </c>
      <c r="D29" s="69" t="s">
        <v>89</v>
      </c>
      <c r="E29" s="69" t="s">
        <v>89</v>
      </c>
    </row>
    <row r="30" spans="1:5" s="1" customFormat="1" x14ac:dyDescent="0.2">
      <c r="A30" s="37">
        <v>36433</v>
      </c>
      <c r="B30" s="69" t="s">
        <v>89</v>
      </c>
      <c r="C30" s="69" t="s">
        <v>89</v>
      </c>
      <c r="D30" s="69" t="s">
        <v>89</v>
      </c>
      <c r="E30" s="69" t="s">
        <v>89</v>
      </c>
    </row>
    <row r="31" spans="1:5" s="1" customFormat="1" x14ac:dyDescent="0.2">
      <c r="A31" s="37">
        <v>36525</v>
      </c>
      <c r="B31" s="69" t="s">
        <v>89</v>
      </c>
      <c r="C31" s="69" t="s">
        <v>89</v>
      </c>
      <c r="D31" s="69" t="s">
        <v>89</v>
      </c>
      <c r="E31" s="69" t="s">
        <v>89</v>
      </c>
    </row>
    <row r="32" spans="1:5" s="1" customFormat="1" x14ac:dyDescent="0.2">
      <c r="A32" s="37">
        <v>36616</v>
      </c>
      <c r="B32" s="69" t="s">
        <v>89</v>
      </c>
      <c r="C32" s="69" t="s">
        <v>89</v>
      </c>
      <c r="D32" s="69" t="s">
        <v>89</v>
      </c>
      <c r="E32" s="69" t="s">
        <v>89</v>
      </c>
    </row>
    <row r="33" spans="1:5" s="1" customFormat="1" x14ac:dyDescent="0.2">
      <c r="A33" s="37">
        <v>36707</v>
      </c>
      <c r="B33" s="69" t="s">
        <v>89</v>
      </c>
      <c r="C33" s="69" t="s">
        <v>89</v>
      </c>
      <c r="D33" s="69" t="s">
        <v>89</v>
      </c>
      <c r="E33" s="69" t="s">
        <v>89</v>
      </c>
    </row>
    <row r="34" spans="1:5" s="1" customFormat="1" x14ac:dyDescent="0.2">
      <c r="A34" s="37">
        <v>36799</v>
      </c>
      <c r="B34" s="69" t="s">
        <v>89</v>
      </c>
      <c r="C34" s="69" t="s">
        <v>89</v>
      </c>
      <c r="D34" s="69" t="s">
        <v>89</v>
      </c>
      <c r="E34" s="69" t="s">
        <v>89</v>
      </c>
    </row>
    <row r="35" spans="1:5" s="1" customFormat="1" x14ac:dyDescent="0.2">
      <c r="A35" s="37">
        <v>36891</v>
      </c>
      <c r="B35" s="69" t="s">
        <v>89</v>
      </c>
      <c r="C35" s="69" t="s">
        <v>89</v>
      </c>
      <c r="D35" s="69" t="s">
        <v>89</v>
      </c>
      <c r="E35" s="69" t="s">
        <v>89</v>
      </c>
    </row>
    <row r="36" spans="1:5" s="1" customFormat="1" x14ac:dyDescent="0.2">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
      <c r="A46" s="37">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
      <c r="A47" s="37">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
      <c r="A48" s="37">
        <v>38077</v>
      </c>
      <c r="B48" s="29">
        <f>IF('2.1.'!$D43&lt;'1.2.Orientacinės AKR normos'!B$6,'1.2.Orientacinės AKR normos'!B$8,IF('2.1.'!$D43&gt;='1.2.Orientacinės AKR normos'!B$7,'1.2.Orientacinės AKR normos'!B$9,'1.2.Orientacinės AKR normos'!B$11+'1.2.Orientacinės AKR normos'!B$10*'2.1.'!$D43))</f>
        <v>0.72187499999999982</v>
      </c>
      <c r="C48" s="29">
        <f>IF('2.1.'!$D43&lt;'1.2.Orientacinės AKR normos'!C$6,'1.2.Orientacinės AKR normos'!C$8,'1.2.Orientacinės AKR normos'!C$11+'1.2.Orientacinės AKR normos'!C$10*'2.1.'!$D43)</f>
        <v>0.72187499999999982</v>
      </c>
      <c r="D48" s="29">
        <f>IF('2.2.'!$D43&lt;'1.2.Orientacinės AKR normos'!D$6,'1.2.Orientacinės AKR normos'!D$8,IF('2.2.'!$D43&gt;='1.2.Orientacinės AKR normos'!D$7,'1.2.Orientacinės AKR normos'!D$9,'1.2.Orientacinės AKR normos'!D$11+'1.2.Orientacinės AKR normos'!D$10*'2.2.'!$D43))</f>
        <v>0.30937500000000007</v>
      </c>
      <c r="E48" s="29">
        <f>IF('2.2.'!$D43&lt;'1.2.Orientacinės AKR normos'!E$6,'1.2.Orientacinės AKR normos'!E$8,'1.2.Orientacinės AKR normos'!E$11+'1.2.Orientacinės AKR normos'!E$10*'2.2.'!$D43)</f>
        <v>0.30937500000000007</v>
      </c>
    </row>
    <row r="49" spans="1:5" s="1" customFormat="1" x14ac:dyDescent="0.2">
      <c r="A49" s="37">
        <v>38168</v>
      </c>
      <c r="B49" s="29">
        <f>IF('2.1.'!$D44&lt;'1.2.Orientacinės AKR normos'!B$6,'1.2.Orientacinės AKR normos'!B$8,IF('2.1.'!$D44&gt;='1.2.Orientacinės AKR normos'!B$7,'1.2.Orientacinės AKR normos'!B$9,'1.2.Orientacinės AKR normos'!B$11+'1.2.Orientacinės AKR normos'!B$10*'2.1.'!$D44))</f>
        <v>1.0406249999999999</v>
      </c>
      <c r="C49" s="29">
        <f>IF('2.1.'!$D44&lt;'1.2.Orientacinės AKR normos'!C$6,'1.2.Orientacinės AKR normos'!C$8,'1.2.Orientacinės AKR normos'!C$11+'1.2.Orientacinės AKR normos'!C$10*'2.1.'!$D44)</f>
        <v>1.0406249999999999</v>
      </c>
      <c r="D49" s="29">
        <f>IF('2.2.'!$D44&lt;'1.2.Orientacinės AKR normos'!D$6,'1.2.Orientacinės AKR normos'!D$8,IF('2.2.'!$D44&gt;='1.2.Orientacinės AKR normos'!D$7,'1.2.Orientacinės AKR normos'!D$9,'1.2.Orientacinės AKR normos'!D$11+'1.2.Orientacinės AKR normos'!D$10*'2.2.'!$D44))</f>
        <v>0.70937499999999987</v>
      </c>
      <c r="E49" s="29">
        <f>IF('2.2.'!$D44&lt;'1.2.Orientacinės AKR normos'!E$6,'1.2.Orientacinės AKR normos'!E$8,'1.2.Orientacinės AKR normos'!E$11+'1.2.Orientacinės AKR normos'!E$10*'2.2.'!$D44)</f>
        <v>0.70937499999999987</v>
      </c>
    </row>
    <row r="50" spans="1:5" s="1" customFormat="1" x14ac:dyDescent="0.2">
      <c r="A50" s="37">
        <v>38260</v>
      </c>
      <c r="B50" s="29">
        <f>IF('2.1.'!$D45&lt;'1.2.Orientacinės AKR normos'!B$6,'1.2.Orientacinės AKR normos'!B$8,IF('2.1.'!$D45&gt;='1.2.Orientacinės AKR normos'!B$7,'1.2.Orientacinės AKR normos'!B$9,'1.2.Orientacinės AKR normos'!B$11+'1.2.Orientacinės AKR normos'!B$10*'2.1.'!$D45))</f>
        <v>1.1156250000000001</v>
      </c>
      <c r="C50" s="29">
        <f>IF('2.1.'!$D45&lt;'1.2.Orientacinės AKR normos'!C$6,'1.2.Orientacinės AKR normos'!C$8,'1.2.Orientacinės AKR normos'!C$11+'1.2.Orientacinės AKR normos'!C$10*'2.1.'!$D45)</f>
        <v>1.1156250000000001</v>
      </c>
      <c r="D50" s="29">
        <f>IF('2.2.'!$D45&lt;'1.2.Orientacinės AKR normos'!D$6,'1.2.Orientacinės AKR normos'!D$8,IF('2.2.'!$D45&gt;='1.2.Orientacinės AKR normos'!D$7,'1.2.Orientacinės AKR normos'!D$9,'1.2.Orientacinės AKR normos'!D$11+'1.2.Orientacinės AKR normos'!D$10*'2.2.'!$D45))</f>
        <v>0.80937499999999996</v>
      </c>
      <c r="E50" s="29">
        <f>IF('2.2.'!$D45&lt;'1.2.Orientacinės AKR normos'!E$6,'1.2.Orientacinės AKR normos'!E$8,'1.2.Orientacinės AKR normos'!E$11+'1.2.Orientacinės AKR normos'!E$10*'2.2.'!$D45)</f>
        <v>0.80937499999999996</v>
      </c>
    </row>
    <row r="51" spans="1:5" s="1" customFormat="1" x14ac:dyDescent="0.2">
      <c r="A51" s="37">
        <v>38352</v>
      </c>
      <c r="B51" s="29">
        <f>IF('2.1.'!$D46&lt;'1.2.Orientacinės AKR normos'!B$6,'1.2.Orientacinės AKR normos'!B$8,IF('2.1.'!$D46&gt;='1.2.Orientacinės AKR normos'!B$7,'1.2.Orientacinės AKR normos'!B$9,'1.2.Orientacinės AKR normos'!B$11+'1.2.Orientacinės AKR normos'!B$10*'2.1.'!$D46))</f>
        <v>1.3968750000000001</v>
      </c>
      <c r="C51" s="29">
        <f>IF('2.1.'!$D46&lt;'1.2.Orientacinės AKR normos'!C$6,'1.2.Orientacinės AKR normos'!C$8,'1.2.Orientacinės AKR normos'!C$11+'1.2.Orientacinės AKR normos'!C$10*'2.1.'!$D46)</f>
        <v>1.3968750000000001</v>
      </c>
      <c r="D51" s="29">
        <f>IF('2.2.'!$D46&lt;'1.2.Orientacinės AKR normos'!D$6,'1.2.Orientacinės AKR normos'!D$8,IF('2.2.'!$D46&gt;='1.2.Orientacinės AKR normos'!D$7,'1.2.Orientacinės AKR normos'!D$9,'1.2.Orientacinės AKR normos'!D$11+'1.2.Orientacinės AKR normos'!D$10*'2.2.'!$D46))</f>
        <v>1.1124999999999998</v>
      </c>
      <c r="E51" s="29">
        <f>IF('2.2.'!$D46&lt;'1.2.Orientacinės AKR normos'!E$6,'1.2.Orientacinės AKR normos'!E$8,'1.2.Orientacinės AKR normos'!E$11+'1.2.Orientacinės AKR normos'!E$10*'2.2.'!$D46)</f>
        <v>1.1124999999999998</v>
      </c>
    </row>
    <row r="52" spans="1:5" s="1" customFormat="1" x14ac:dyDescent="0.2">
      <c r="A52" s="37">
        <v>38442</v>
      </c>
      <c r="B52" s="29">
        <f>IF('2.1.'!$D47&lt;'1.2.Orientacinės AKR normos'!B$6,'1.2.Orientacinės AKR normos'!B$8,IF('2.1.'!$D47&gt;='1.2.Orientacinės AKR normos'!B$7,'1.2.Orientacinės AKR normos'!B$9,'1.2.Orientacinės AKR normos'!B$11+'1.2.Orientacinės AKR normos'!B$10*'2.1.'!$D47))</f>
        <v>1.3656250000000001</v>
      </c>
      <c r="C52" s="29">
        <f>IF('2.1.'!$D47&lt;'1.2.Orientacinės AKR normos'!C$6,'1.2.Orientacinės AKR normos'!C$8,'1.2.Orientacinės AKR normos'!C$11+'1.2.Orientacinės AKR normos'!C$10*'2.1.'!$D47)</f>
        <v>1.3656250000000001</v>
      </c>
      <c r="D52" s="29">
        <f>IF('2.2.'!$D47&lt;'1.2.Orientacinės AKR normos'!D$6,'1.2.Orientacinės AKR normos'!D$8,IF('2.2.'!$D47&gt;='1.2.Orientacinės AKR normos'!D$7,'1.2.Orientacinės AKR normos'!D$9,'1.2.Orientacinės AKR normos'!D$11+'1.2.Orientacinės AKR normos'!D$10*'2.2.'!$D47))</f>
        <v>1.0843749999999999</v>
      </c>
      <c r="E52" s="29">
        <f>IF('2.2.'!$D47&lt;'1.2.Orientacinės AKR normos'!E$6,'1.2.Orientacinės AKR normos'!E$8,'1.2.Orientacinės AKR normos'!E$11+'1.2.Orientacinės AKR normos'!E$10*'2.2.'!$D47)</f>
        <v>1.0843749999999999</v>
      </c>
    </row>
    <row r="53" spans="1:5" s="1" customFormat="1" x14ac:dyDescent="0.2">
      <c r="A53" s="37">
        <v>38533</v>
      </c>
      <c r="B53" s="29">
        <f>IF('2.1.'!$D48&lt;'1.2.Orientacinės AKR normos'!B$6,'1.2.Orientacinės AKR normos'!B$8,IF('2.1.'!$D48&gt;='1.2.Orientacinės AKR normos'!B$7,'1.2.Orientacinės AKR normos'!B$9,'1.2.Orientacinės AKR normos'!B$11+'1.2.Orientacinės AKR normos'!B$10*'2.1.'!$D48))</f>
        <v>1.8656250000000001</v>
      </c>
      <c r="C53" s="29">
        <f>IF('2.1.'!$D48&lt;'1.2.Orientacinės AKR normos'!C$6,'1.2.Orientacinės AKR normos'!C$8,'1.2.Orientacinės AKR normos'!C$11+'1.2.Orientacinės AKR normos'!C$10*'2.1.'!$D48)</f>
        <v>1.8656250000000001</v>
      </c>
      <c r="D53" s="29">
        <f>IF('2.2.'!$D48&lt;'1.2.Orientacinės AKR normos'!D$6,'1.2.Orientacinės AKR normos'!D$8,IF('2.2.'!$D48&gt;='1.2.Orientacinės AKR normos'!D$7,'1.2.Orientacinės AKR normos'!D$9,'1.2.Orientacinės AKR normos'!D$11+'1.2.Orientacinės AKR normos'!D$10*'2.2.'!$D48))</f>
        <v>1.6281249999999998</v>
      </c>
      <c r="E53" s="29">
        <f>IF('2.2.'!$D48&lt;'1.2.Orientacinės AKR normos'!E$6,'1.2.Orientacinės AKR normos'!E$8,'1.2.Orientacinės AKR normos'!E$11+'1.2.Orientacinės AKR normos'!E$10*'2.2.'!$D48)</f>
        <v>1.6281249999999998</v>
      </c>
    </row>
    <row r="54" spans="1:5" s="1" customFormat="1" x14ac:dyDescent="0.2">
      <c r="A54" s="37">
        <v>38625</v>
      </c>
      <c r="B54" s="29">
        <f>IF('2.1.'!$D49&lt;'1.2.Orientacinės AKR normos'!B$6,'1.2.Orientacinės AKR normos'!B$8,IF('2.1.'!$D49&gt;='1.2.Orientacinės AKR normos'!B$7,'1.2.Orientacinės AKR normos'!B$9,'1.2.Orientacinės AKR normos'!B$11+'1.2.Orientacinės AKR normos'!B$10*'2.1.'!$D49))</f>
        <v>2.1625000000000001</v>
      </c>
      <c r="C54" s="29">
        <f>IF('2.1.'!$D49&lt;'1.2.Orientacinės AKR normos'!C$6,'1.2.Orientacinės AKR normos'!C$8,'1.2.Orientacinės AKR normos'!C$11+'1.2.Orientacinės AKR normos'!C$10*'2.1.'!$D49)</f>
        <v>2.1625000000000001</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x14ac:dyDescent="0.2">
      <c r="A55" s="37">
        <v>38717</v>
      </c>
      <c r="B55" s="29">
        <f>IF('2.1.'!$D50&lt;'1.2.Orientacinės AKR normos'!B$6,'1.2.Orientacinės AKR normos'!B$8,IF('2.1.'!$D50&gt;='1.2.Orientacinės AKR normos'!B$7,'1.2.Orientacinės AKR normos'!B$9,'1.2.Orientacinės AKR normos'!B$11+'1.2.Orientacinės AKR normos'!B$10*'2.1.'!$D50))</f>
        <v>2.390625</v>
      </c>
      <c r="C55" s="29">
        <f>IF('2.1.'!$D50&lt;'1.2.Orientacinės AKR normos'!C$6,'1.2.Orientacinės AKR normos'!C$8,'1.2.Orientacinės AKR normos'!C$11+'1.2.Orientacinės AKR normos'!C$10*'2.1.'!$D50)</f>
        <v>2.390625</v>
      </c>
      <c r="D55" s="29">
        <f>IF('2.2.'!$D50&lt;'1.2.Orientacinės AKR normos'!D$6,'1.2.Orientacinės AKR normos'!D$8,IF('2.2.'!$D50&gt;='1.2.Orientacinės AKR normos'!D$7,'1.2.Orientacinės AKR normos'!D$9,'1.2.Orientacinės AKR normos'!D$11+'1.2.Orientacinės AKR normos'!D$10*'2.2.'!$D50))</f>
        <v>2.28125</v>
      </c>
      <c r="E55" s="29">
        <f>IF('2.2.'!$D50&lt;'1.2.Orientacinės AKR normos'!E$6,'1.2.Orientacinės AKR normos'!E$8,'1.2.Orientacinės AKR normos'!E$11+'1.2.Orientacinės AKR normos'!E$10*'2.2.'!$D50)</f>
        <v>2.28125</v>
      </c>
    </row>
    <row r="56" spans="1:5" s="1" customFormat="1" x14ac:dyDescent="0.2">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2.8125</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2.796875</v>
      </c>
    </row>
    <row r="57" spans="1:5" s="1" customFormat="1" x14ac:dyDescent="0.2">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3.203125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3.2843749999999998</v>
      </c>
    </row>
    <row r="58" spans="1:5" s="1" customFormat="1" x14ac:dyDescent="0.2">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3.2437500000000004</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3.3718749999999997</v>
      </c>
    </row>
    <row r="59" spans="1:5" s="1" customFormat="1" x14ac:dyDescent="0.2">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3.5593750000000002</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3.7281250000000004</v>
      </c>
    </row>
    <row r="60" spans="1:5" s="1" customFormat="1" x14ac:dyDescent="0.2">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5.2625000000000002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5.71875</v>
      </c>
    </row>
    <row r="61" spans="1:5" s="1" customFormat="1" x14ac:dyDescent="0.2">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5.0593750000000002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5.6875</v>
      </c>
    </row>
    <row r="62" spans="1:5" s="1" customFormat="1" x14ac:dyDescent="0.2">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4.9562499999999998</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5.6531250000000002</v>
      </c>
    </row>
    <row r="63" spans="1:5" s="1" customFormat="1" x14ac:dyDescent="0.2">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4.9187499999999993</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5.5593749999999993</v>
      </c>
    </row>
    <row r="64" spans="1:5" s="1" customFormat="1" x14ac:dyDescent="0.2">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5.6281250000000007</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6.2312500000000002</v>
      </c>
    </row>
    <row r="65" spans="1:5" s="1" customFormat="1" x14ac:dyDescent="0.2">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4.5593750000000002</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4.890625</v>
      </c>
    </row>
    <row r="66" spans="1:5" s="1" customFormat="1" x14ac:dyDescent="0.2">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4.2687499999999998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4.2593750000000004</v>
      </c>
    </row>
    <row r="67" spans="1:5" s="1" customFormat="1" x14ac:dyDescent="0.2">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3.0218750000000001</v>
      </c>
      <c r="D67" s="29">
        <f>IF('2.2.'!$D62&lt;'1.2.Orientacinės AKR normos'!D$6,'1.2.Orientacinės AKR normos'!D$8,IF('2.2.'!$D62&gt;='1.2.Orientacinės AKR normos'!D$7,'1.2.Orientacinės AKR normos'!D$9,'1.2.Orientacinės AKR normos'!D$11+'1.2.Orientacinės AKR normos'!D$10*'2.2.'!$D62))</f>
        <v>2.4249999999999998</v>
      </c>
      <c r="E67" s="29">
        <f>IF('2.2.'!$D62&lt;'1.2.Orientacinės AKR normos'!E$6,'1.2.Orientacinės AKR normos'!E$8,'1.2.Orientacinės AKR normos'!E$11+'1.2.Orientacinės AKR normos'!E$10*'2.2.'!$D62)</f>
        <v>2.4249999999999998</v>
      </c>
    </row>
    <row r="68" spans="1:5" s="1" customFormat="1" x14ac:dyDescent="0.2">
      <c r="A68" s="37">
        <v>39903</v>
      </c>
      <c r="B68" s="29">
        <f>IF('2.1.'!$D63&lt;'1.2.Orientacinės AKR normos'!B$6,'1.2.Orientacinės AKR normos'!B$8,IF('2.1.'!$D63&gt;='1.2.Orientacinės AKR normos'!B$7,'1.2.Orientacinės AKR normos'!B$9,'1.2.Orientacinės AKR normos'!B$11+'1.2.Orientacinės AKR normos'!B$10*'2.1.'!$D63))</f>
        <v>2.2875000000000001</v>
      </c>
      <c r="C68" s="29">
        <f>IF('2.1.'!$D63&lt;'1.2.Orientacinės AKR normos'!C$6,'1.2.Orientacinės AKR normos'!C$8,'1.2.Orientacinės AKR normos'!C$11+'1.2.Orientacinės AKR normos'!C$10*'2.1.'!$D63)</f>
        <v>2.2875000000000001</v>
      </c>
      <c r="D68" s="29">
        <f>IF('2.2.'!$D63&lt;'1.2.Orientacinės AKR normos'!D$6,'1.2.Orientacinės AKR normos'!D$8,IF('2.2.'!$D63&gt;='1.2.Orientacinės AKR normos'!D$7,'1.2.Orientacinės AKR normos'!D$9,'1.2.Orientacinės AKR normos'!D$11+'1.2.Orientacinės AKR normos'!D$10*'2.2.'!$D63))</f>
        <v>1.003125</v>
      </c>
      <c r="E68" s="29">
        <f>IF('2.2.'!$D63&lt;'1.2.Orientacinės AKR normos'!E$6,'1.2.Orientacinės AKR normos'!E$8,'1.2.Orientacinės AKR normos'!E$11+'1.2.Orientacinės AKR normos'!E$10*'2.2.'!$D63)</f>
        <v>1.003125</v>
      </c>
    </row>
    <row r="69" spans="1:5" s="1" customFormat="1" x14ac:dyDescent="0.2">
      <c r="A69" s="37">
        <v>39994</v>
      </c>
      <c r="B69" s="29">
        <f>IF('2.1.'!$D64&lt;'1.2.Orientacinės AKR normos'!B$6,'1.2.Orientacinės AKR normos'!B$8,IF('2.1.'!$D64&gt;='1.2.Orientacinės AKR normos'!B$7,'1.2.Orientacinės AKR normos'!B$9,'1.2.Orientacinės AKR normos'!B$11+'1.2.Orientacinės AKR normos'!B$10*'2.1.'!$D64))</f>
        <v>2.4468749999999999</v>
      </c>
      <c r="C69" s="29">
        <f>IF('2.1.'!$D64&lt;'1.2.Orientacinės AKR normos'!C$6,'1.2.Orientacinės AKR normos'!C$8,'1.2.Orientacinės AKR normos'!C$11+'1.2.Orientacinės AKR normos'!C$10*'2.1.'!$D64)</f>
        <v>2.4468749999999999</v>
      </c>
      <c r="D69" s="29">
        <f>IF('2.2.'!$D64&lt;'1.2.Orientacinės AKR normos'!D$6,'1.2.Orientacinės AKR normos'!D$8,IF('2.2.'!$D64&gt;='1.2.Orientacinės AKR normos'!D$7,'1.2.Orientacinės AKR normos'!D$9,'1.2.Orientacinės AKR normos'!D$11+'1.2.Orientacinės AKR normos'!D$10*'2.2.'!$D64))</f>
        <v>0.65312499999999996</v>
      </c>
      <c r="E69" s="29">
        <f>IF('2.2.'!$D64&lt;'1.2.Orientacinės AKR normos'!E$6,'1.2.Orientacinės AKR normos'!E$8,'1.2.Orientacinės AKR normos'!E$11+'1.2.Orientacinės AKR normos'!E$10*'2.2.'!$D64)</f>
        <v>0.65312499999999996</v>
      </c>
    </row>
    <row r="70" spans="1:5" s="1" customFormat="1" x14ac:dyDescent="0.2">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2.8843750000000004</v>
      </c>
      <c r="D70" s="29">
        <f>IF('2.2.'!$D65&lt;'1.2.Orientacinės AKR normos'!D$6,'1.2.Orientacinės AKR normos'!D$8,IF('2.2.'!$D65&gt;='1.2.Orientacinės AKR normos'!D$7,'1.2.Orientacinės AKR normos'!D$9,'1.2.Orientacinės AKR normos'!D$11+'1.2.Orientacinės AKR normos'!D$10*'2.2.'!$D65))</f>
        <v>0.80937499999999996</v>
      </c>
      <c r="E70" s="29">
        <f>IF('2.2.'!$D65&lt;'1.2.Orientacinės AKR normos'!E$6,'1.2.Orientacinės AKR normos'!E$8,'1.2.Orientacinės AKR normos'!E$11+'1.2.Orientacinės AKR normos'!E$10*'2.2.'!$D65)</f>
        <v>0.80937499999999996</v>
      </c>
    </row>
    <row r="71" spans="1:5" s="1" customFormat="1" x14ac:dyDescent="0.2">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3.0375000000000001</v>
      </c>
      <c r="D71" s="29">
        <f>IF('2.2.'!$D66&lt;'1.2.Orientacinės AKR normos'!D$6,'1.2.Orientacinės AKR normos'!D$8,IF('2.2.'!$D66&gt;='1.2.Orientacinės AKR normos'!D$7,'1.2.Orientacinės AKR normos'!D$9,'1.2.Orientacinės AKR normos'!D$11+'1.2.Orientacinės AKR normos'!D$10*'2.2.'!$D66))</f>
        <v>0.86875000000000013</v>
      </c>
      <c r="E71" s="29">
        <f>IF('2.2.'!$D66&lt;'1.2.Orientacinės AKR normos'!E$6,'1.2.Orientacinės AKR normos'!E$8,'1.2.Orientacinės AKR normos'!E$11+'1.2.Orientacinės AKR normos'!E$10*'2.2.'!$D66)</f>
        <v>0.86875000000000013</v>
      </c>
    </row>
    <row r="72" spans="1:5" s="1" customFormat="1" x14ac:dyDescent="0.2">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2.8499999999999996</v>
      </c>
      <c r="D72" s="29">
        <f>IF('2.2.'!$D67&lt;'1.2.Orientacinės AKR normos'!D$6,'1.2.Orientacinės AKR normos'!D$8,IF('2.2.'!$D67&gt;='1.2.Orientacinės AKR normos'!D$7,'1.2.Orientacinės AKR normos'!D$9,'1.2.Orientacinės AKR normos'!D$11+'1.2.Orientacinės AKR normos'!D$10*'2.2.'!$D67))</f>
        <v>0.63124999999999987</v>
      </c>
      <c r="E72" s="29">
        <f>IF('2.2.'!$D67&lt;'1.2.Orientacinės AKR normos'!E$6,'1.2.Orientacinės AKR normos'!E$8,'1.2.Orientacinės AKR normos'!E$11+'1.2.Orientacinės AKR normos'!E$10*'2.2.'!$D67)</f>
        <v>0.63124999999999987</v>
      </c>
    </row>
    <row r="73" spans="1:5" s="1" customFormat="1" x14ac:dyDescent="0.2">
      <c r="A73" s="37">
        <v>40359</v>
      </c>
      <c r="B73" s="29">
        <f>IF('2.1.'!$D68&lt;'1.2.Orientacinės AKR normos'!B$6,'1.2.Orientacinės AKR normos'!B$8,IF('2.1.'!$D68&gt;='1.2.Orientacinės AKR normos'!B$7,'1.2.Orientacinės AKR normos'!B$9,'1.2.Orientacinės AKR normos'!B$11+'1.2.Orientacinės AKR normos'!B$10*'2.1.'!$D68))</f>
        <v>2.0500000000000003</v>
      </c>
      <c r="C73" s="29">
        <f>IF('2.1.'!$D68&lt;'1.2.Orientacinės AKR normos'!C$6,'1.2.Orientacinės AKR normos'!C$8,'1.2.Orientacinės AKR normos'!C$11+'1.2.Orientacinės AKR normos'!C$10*'2.1.'!$D68)</f>
        <v>2.0500000000000003</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
      <c r="A74" s="37">
        <v>40451</v>
      </c>
      <c r="B74" s="29">
        <f>IF('2.1.'!$D69&lt;'1.2.Orientacinės AKR normos'!B$6,'1.2.Orientacinės AKR normos'!B$8,IF('2.1.'!$D69&gt;='1.2.Orientacinės AKR normos'!B$7,'1.2.Orientacinės AKR normos'!B$9,'1.2.Orientacinės AKR normos'!B$11+'1.2.Orientacinės AKR normos'!B$10*'2.1.'!$D69))</f>
        <v>1.0875000000000001</v>
      </c>
      <c r="C74" s="29">
        <f>IF('2.1.'!$D69&lt;'1.2.Orientacinės AKR normos'!C$6,'1.2.Orientacinės AKR normos'!C$8,'1.2.Orientacinės AKR normos'!C$11+'1.2.Orientacinės AKR normos'!C$10*'2.1.'!$D69)</f>
        <v>1.0875000000000001</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
      <c r="A75" s="37">
        <v>40543</v>
      </c>
      <c r="B75" s="29">
        <f>IF('2.1.'!$D70&lt;'1.2.Orientacinės AKR normos'!B$6,'1.2.Orientacinės AKR normos'!B$8,IF('2.1.'!$D70&gt;='1.2.Orientacinės AKR normos'!B$7,'1.2.Orientacinės AKR normos'!B$9,'1.2.Orientacinės AKR normos'!B$11+'1.2.Orientacinės AKR normos'!B$10*'2.1.'!$D70))</f>
        <v>8.4374999999999978E-2</v>
      </c>
      <c r="C75" s="29">
        <f>IF('2.1.'!$D70&lt;'1.2.Orientacinės AKR normos'!C$6,'1.2.Orientacinės AKR normos'!C$8,'1.2.Orientacinės AKR normos'!C$11+'1.2.Orientacinės AKR normos'!C$10*'2.1.'!$D70)</f>
        <v>8.4374999999999978E-2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
      <c r="A92" s="37">
        <v>42094</v>
      </c>
      <c r="B92" s="70">
        <v>0</v>
      </c>
      <c r="C92" s="70">
        <v>0</v>
      </c>
      <c r="D92" s="70">
        <v>0</v>
      </c>
      <c r="E92" s="70">
        <v>0</v>
      </c>
    </row>
    <row r="93" spans="1:5" s="1" customFormat="1" x14ac:dyDescent="0.2">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x14ac:dyDescent="0.2">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x14ac:dyDescent="0.2">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105"/>
  <sheetViews>
    <sheetView zoomScaleNormal="100" workbookViewId="0">
      <pane ySplit="6" topLeftCell="A75" activePane="bottomLeft" state="frozen"/>
      <selection activeCell="B1" sqref="B1"/>
      <selection pane="bottomLeft" activeCell="F7" sqref="F7:G105"/>
    </sheetView>
  </sheetViews>
  <sheetFormatPr defaultColWidth="8.85546875" defaultRowHeight="12.75" x14ac:dyDescent="0.2"/>
  <cols>
    <col min="1" max="1" width="24" style="84" customWidth="1"/>
    <col min="2" max="4" width="24" style="85" customWidth="1"/>
    <col min="5" max="5" width="8.85546875" style="79"/>
    <col min="6" max="7" width="13" style="79" customWidth="1"/>
    <col min="8" max="16384" width="8.85546875" style="79"/>
  </cols>
  <sheetData>
    <row r="1" spans="1:11" s="1" customFormat="1" ht="15" x14ac:dyDescent="0.25">
      <c r="A1" s="13" t="s">
        <v>71</v>
      </c>
      <c r="B1" s="3"/>
      <c r="C1" s="4"/>
      <c r="D1" s="42"/>
    </row>
    <row r="2" spans="1:11" s="1" customFormat="1" x14ac:dyDescent="0.2">
      <c r="A2" s="17" t="s">
        <v>8</v>
      </c>
      <c r="B2" s="15"/>
      <c r="C2" s="16"/>
      <c r="D2" s="43"/>
    </row>
    <row r="3" spans="1:11" s="1" customFormat="1" ht="99" customHeight="1" x14ac:dyDescent="0.2">
      <c r="A3" s="113" t="s">
        <v>78</v>
      </c>
      <c r="B3" s="113"/>
      <c r="C3" s="113"/>
      <c r="D3" s="113"/>
    </row>
    <row r="4" spans="1:11" s="1" customFormat="1" x14ac:dyDescent="0.2">
      <c r="A4" s="2"/>
      <c r="B4" s="3"/>
      <c r="C4" s="4"/>
      <c r="D4" s="42"/>
    </row>
    <row r="5" spans="1:11" s="5" customFormat="1" ht="42.75" customHeight="1" x14ac:dyDescent="0.25">
      <c r="A5" s="14"/>
      <c r="B5" s="36" t="s">
        <v>32</v>
      </c>
      <c r="C5" s="65" t="s">
        <v>76</v>
      </c>
      <c r="D5" s="44" t="s">
        <v>35</v>
      </c>
      <c r="F5" s="91" t="s">
        <v>92</v>
      </c>
      <c r="G5" s="91" t="s">
        <v>93</v>
      </c>
    </row>
    <row r="6" spans="1:11" s="55" customFormat="1" ht="17.25" customHeight="1" x14ac:dyDescent="0.25">
      <c r="A6" s="52" t="s">
        <v>13</v>
      </c>
      <c r="B6" s="53" t="s">
        <v>12</v>
      </c>
      <c r="C6" s="54" t="s">
        <v>12</v>
      </c>
      <c r="D6" s="56" t="s">
        <v>31</v>
      </c>
      <c r="F6" s="92" t="s">
        <v>94</v>
      </c>
      <c r="G6" s="92" t="s">
        <v>94</v>
      </c>
    </row>
    <row r="7" spans="1:11" s="1" customFormat="1" x14ac:dyDescent="0.2">
      <c r="A7" s="37">
        <v>34789</v>
      </c>
      <c r="B7" s="29"/>
      <c r="C7" s="68"/>
      <c r="D7" s="68"/>
      <c r="F7" s="73"/>
      <c r="G7" s="76">
        <v>1549.1653122408713</v>
      </c>
      <c r="K7" s="109"/>
    </row>
    <row r="8" spans="1:11" s="1" customFormat="1" x14ac:dyDescent="0.2">
      <c r="A8" s="37">
        <v>34880</v>
      </c>
      <c r="B8" s="29"/>
      <c r="C8" s="68"/>
      <c r="D8" s="68"/>
      <c r="F8" s="73"/>
      <c r="G8" s="76">
        <v>1822.998512679191</v>
      </c>
      <c r="K8" s="109"/>
    </row>
    <row r="9" spans="1:11" s="1" customFormat="1" x14ac:dyDescent="0.2">
      <c r="A9" s="37">
        <v>34972</v>
      </c>
      <c r="B9" s="29"/>
      <c r="C9" s="68"/>
      <c r="D9" s="68"/>
      <c r="F9" s="73"/>
      <c r="G9" s="76">
        <v>2224.5130315659785</v>
      </c>
      <c r="K9" s="109"/>
    </row>
    <row r="10" spans="1:11" s="1" customFormat="1" x14ac:dyDescent="0.2">
      <c r="A10" s="37">
        <v>35064</v>
      </c>
      <c r="B10" s="29">
        <v>22.43</v>
      </c>
      <c r="C10" s="68"/>
      <c r="D10" s="68"/>
      <c r="F10" s="73">
        <v>1741.3543549891829</v>
      </c>
      <c r="G10" s="76">
        <v>2167.8498790749304</v>
      </c>
      <c r="H10" s="107"/>
      <c r="K10" s="109"/>
    </row>
    <row r="11" spans="1:11" s="1" customFormat="1" x14ac:dyDescent="0.2">
      <c r="A11" s="37">
        <v>35155</v>
      </c>
      <c r="B11" s="29">
        <v>21.51</v>
      </c>
      <c r="C11" s="68"/>
      <c r="D11" s="68"/>
      <c r="F11" s="73">
        <v>1768.3877462308881</v>
      </c>
      <c r="G11" s="76">
        <v>2004.0994621494235</v>
      </c>
      <c r="H11" s="107"/>
      <c r="K11" s="109"/>
    </row>
    <row r="12" spans="1:11" s="1" customFormat="1" x14ac:dyDescent="0.2">
      <c r="A12" s="37">
        <v>35246</v>
      </c>
      <c r="B12" s="29">
        <v>21.74</v>
      </c>
      <c r="C12" s="68"/>
      <c r="D12" s="68"/>
      <c r="F12" s="73">
        <v>1889.7424732929392</v>
      </c>
      <c r="G12" s="76">
        <v>2294.2282721626507</v>
      </c>
      <c r="H12" s="107"/>
      <c r="K12" s="109"/>
    </row>
    <row r="13" spans="1:11" s="1" customFormat="1" x14ac:dyDescent="0.2">
      <c r="A13" s="37">
        <v>35338</v>
      </c>
      <c r="B13" s="29">
        <v>22.09</v>
      </c>
      <c r="C13" s="68"/>
      <c r="D13" s="68"/>
      <c r="F13" s="73">
        <v>2041.3408139407179</v>
      </c>
      <c r="G13" s="76">
        <v>2772.7634350002404</v>
      </c>
      <c r="H13" s="107"/>
      <c r="K13" s="109"/>
    </row>
    <row r="14" spans="1:11" s="1" customFormat="1" x14ac:dyDescent="0.2">
      <c r="A14" s="37">
        <v>35430</v>
      </c>
      <c r="B14" s="29">
        <v>22.37</v>
      </c>
      <c r="C14" s="68"/>
      <c r="D14" s="68"/>
      <c r="F14" s="73">
        <v>2173.0213448836712</v>
      </c>
      <c r="G14" s="76">
        <v>2643.0576137910307</v>
      </c>
      <c r="H14" s="107"/>
      <c r="K14" s="109"/>
    </row>
    <row r="15" spans="1:11" s="1" customFormat="1" x14ac:dyDescent="0.2">
      <c r="A15" s="37">
        <v>35520</v>
      </c>
      <c r="B15" s="29">
        <v>22.74</v>
      </c>
      <c r="C15" s="68"/>
      <c r="D15" s="68"/>
      <c r="F15" s="73">
        <v>2310.019847224105</v>
      </c>
      <c r="G15" s="76">
        <v>2447.4831589997134</v>
      </c>
      <c r="H15" s="107"/>
      <c r="K15" s="109"/>
    </row>
    <row r="16" spans="1:11" s="1" customFormat="1" x14ac:dyDescent="0.2">
      <c r="A16" s="37">
        <v>35611</v>
      </c>
      <c r="B16" s="29">
        <v>20.440000000000001</v>
      </c>
      <c r="C16" s="68"/>
      <c r="D16" s="68"/>
      <c r="F16" s="73">
        <v>2191.3001503783858</v>
      </c>
      <c r="G16" s="76">
        <v>2858.7210776364809</v>
      </c>
      <c r="H16" s="107"/>
      <c r="K16" s="109"/>
    </row>
    <row r="17" spans="1:11" s="1" customFormat="1" x14ac:dyDescent="0.2">
      <c r="A17" s="37">
        <v>35703</v>
      </c>
      <c r="B17" s="29">
        <v>20.87</v>
      </c>
      <c r="C17" s="68"/>
      <c r="D17" s="68"/>
      <c r="F17" s="73">
        <v>2328.3478595621641</v>
      </c>
      <c r="G17" s="76">
        <v>3204.9760125193757</v>
      </c>
      <c r="H17" s="107"/>
      <c r="K17" s="109"/>
    </row>
    <row r="18" spans="1:11" s="1" customFormat="1" x14ac:dyDescent="0.2">
      <c r="A18" s="37">
        <v>35795</v>
      </c>
      <c r="B18" s="29">
        <v>23.32</v>
      </c>
      <c r="C18" s="68"/>
      <c r="D18" s="68"/>
      <c r="F18" s="73">
        <v>2734.25</v>
      </c>
      <c r="G18" s="76">
        <v>3213.157763108376</v>
      </c>
      <c r="H18" s="107"/>
      <c r="K18" s="109"/>
    </row>
    <row r="19" spans="1:11" s="1" customFormat="1" x14ac:dyDescent="0.2">
      <c r="A19" s="37">
        <v>35885</v>
      </c>
      <c r="B19" s="29">
        <v>22.4</v>
      </c>
      <c r="C19" s="68"/>
      <c r="D19" s="68"/>
      <c r="F19" s="73">
        <v>2713.6100301103802</v>
      </c>
      <c r="G19" s="76">
        <v>2839.8331683342622</v>
      </c>
      <c r="H19" s="107"/>
      <c r="K19" s="109"/>
    </row>
    <row r="20" spans="1:11" s="1" customFormat="1" x14ac:dyDescent="0.2">
      <c r="A20" s="37">
        <v>35976</v>
      </c>
      <c r="B20" s="29">
        <v>23.56</v>
      </c>
      <c r="C20" s="68"/>
      <c r="D20" s="68"/>
      <c r="F20" s="73">
        <v>2956.4740044125351</v>
      </c>
      <c r="G20" s="76">
        <v>3289.2082540858432</v>
      </c>
      <c r="H20" s="107"/>
      <c r="K20" s="109"/>
    </row>
    <row r="21" spans="1:11" s="1" customFormat="1" x14ac:dyDescent="0.2">
      <c r="A21" s="37">
        <v>36068</v>
      </c>
      <c r="B21" s="29">
        <v>24.55</v>
      </c>
      <c r="C21" s="68"/>
      <c r="D21" s="68"/>
      <c r="F21" s="73">
        <v>3148.7717039516046</v>
      </c>
      <c r="G21" s="76">
        <v>3484.0485038683678</v>
      </c>
      <c r="H21" s="107"/>
      <c r="K21" s="109"/>
    </row>
    <row r="22" spans="1:11" s="1" customFormat="1" x14ac:dyDescent="0.2">
      <c r="A22" s="37">
        <v>36160</v>
      </c>
      <c r="B22" s="29">
        <v>25.39</v>
      </c>
      <c r="C22" s="68"/>
      <c r="D22" s="68"/>
      <c r="F22" s="73">
        <v>3306.2000000000003</v>
      </c>
      <c r="G22" s="76">
        <v>3408.8681450122508</v>
      </c>
      <c r="H22" s="107"/>
      <c r="K22" s="109"/>
    </row>
    <row r="23" spans="1:11" s="1" customFormat="1" x14ac:dyDescent="0.2">
      <c r="A23" s="37">
        <v>36250</v>
      </c>
      <c r="B23" s="29">
        <v>26.64</v>
      </c>
      <c r="C23" s="68"/>
      <c r="D23" s="68"/>
      <c r="F23" s="73">
        <v>3466.0760421585383</v>
      </c>
      <c r="G23" s="76">
        <v>2827.9835705295736</v>
      </c>
      <c r="H23" s="107"/>
      <c r="K23" s="109"/>
    </row>
    <row r="24" spans="1:11" s="1" customFormat="1" x14ac:dyDescent="0.2">
      <c r="A24" s="37">
        <v>36341</v>
      </c>
      <c r="B24" s="29">
        <v>28.42</v>
      </c>
      <c r="C24" s="68"/>
      <c r="D24" s="68"/>
      <c r="F24" s="73">
        <v>3703.2128529649849</v>
      </c>
      <c r="G24" s="76">
        <v>3307.5214088771431</v>
      </c>
      <c r="H24" s="107"/>
      <c r="K24" s="109"/>
    </row>
    <row r="25" spans="1:11" s="1" customFormat="1" x14ac:dyDescent="0.2">
      <c r="A25" s="37">
        <v>36433</v>
      </c>
      <c r="B25" s="29">
        <v>30.05</v>
      </c>
      <c r="C25" s="68"/>
      <c r="D25" s="68"/>
      <c r="F25" s="73">
        <v>3859.3260910391568</v>
      </c>
      <c r="G25" s="76">
        <v>3298.2177095718839</v>
      </c>
      <c r="H25" s="107"/>
      <c r="K25" s="109"/>
    </row>
    <row r="26" spans="1:11" s="1" customFormat="1" x14ac:dyDescent="0.2">
      <c r="A26" s="37">
        <v>36525</v>
      </c>
      <c r="B26" s="29">
        <v>29.82</v>
      </c>
      <c r="C26" s="68"/>
      <c r="D26" s="68"/>
      <c r="F26" s="73">
        <v>3790.3300000000004</v>
      </c>
      <c r="G26" s="76">
        <v>3278.3572129479553</v>
      </c>
      <c r="H26" s="107"/>
      <c r="K26" s="109"/>
    </row>
    <row r="27" spans="1:11" s="1" customFormat="1" x14ac:dyDescent="0.2">
      <c r="A27" s="37">
        <v>36616</v>
      </c>
      <c r="B27" s="29">
        <v>28.1</v>
      </c>
      <c r="C27" s="68"/>
      <c r="D27" s="68"/>
      <c r="F27" s="73">
        <v>3631.4004426808096</v>
      </c>
      <c r="G27" s="76">
        <v>3037.0038720741431</v>
      </c>
      <c r="H27" s="107"/>
      <c r="K27" s="109"/>
    </row>
    <row r="28" spans="1:11" s="1" customFormat="1" x14ac:dyDescent="0.2">
      <c r="A28" s="37">
        <v>36707</v>
      </c>
      <c r="B28" s="29">
        <v>29.32</v>
      </c>
      <c r="C28" s="68"/>
      <c r="D28" s="68"/>
      <c r="F28" s="73">
        <v>3808.9371222704181</v>
      </c>
      <c r="G28" s="76">
        <v>3377.9732589069163</v>
      </c>
      <c r="H28" s="107"/>
      <c r="K28" s="109"/>
    </row>
    <row r="29" spans="1:11" s="1" customFormat="1" x14ac:dyDescent="0.2">
      <c r="A29" s="37">
        <v>36799</v>
      </c>
      <c r="B29" s="29">
        <v>28.93</v>
      </c>
      <c r="C29" s="68"/>
      <c r="D29" s="68"/>
      <c r="F29" s="73">
        <v>3795.4186661275489</v>
      </c>
      <c r="G29" s="76">
        <v>3427.3291565806303</v>
      </c>
      <c r="H29" s="107"/>
      <c r="K29" s="109"/>
    </row>
    <row r="30" spans="1:11" s="1" customFormat="1" x14ac:dyDescent="0.2">
      <c r="A30" s="37">
        <v>36891</v>
      </c>
      <c r="B30" s="29">
        <v>30.13</v>
      </c>
      <c r="C30" s="68"/>
      <c r="D30" s="68"/>
      <c r="F30" s="73">
        <v>4028.0600000000004</v>
      </c>
      <c r="G30" s="76">
        <v>3525.870229494642</v>
      </c>
      <c r="H30" s="107"/>
      <c r="K30" s="109"/>
    </row>
    <row r="31" spans="1:11" s="1" customFormat="1" x14ac:dyDescent="0.2">
      <c r="A31" s="37">
        <v>36981</v>
      </c>
      <c r="B31" s="29">
        <v>29.24</v>
      </c>
      <c r="C31" s="29">
        <v>27.55</v>
      </c>
      <c r="D31" s="46">
        <v>1.69</v>
      </c>
      <c r="F31" s="73">
        <v>3957.4279017963972</v>
      </c>
      <c r="G31" s="73">
        <v>3204.6735025355074</v>
      </c>
      <c r="H31" s="107"/>
      <c r="K31" s="109"/>
    </row>
    <row r="32" spans="1:11" s="1" customFormat="1" x14ac:dyDescent="0.2">
      <c r="A32" s="37">
        <v>37072</v>
      </c>
      <c r="B32" s="29">
        <v>27.88</v>
      </c>
      <c r="C32" s="29">
        <v>27.37</v>
      </c>
      <c r="D32" s="46">
        <v>0.51</v>
      </c>
      <c r="F32" s="73">
        <v>3829.9907371749018</v>
      </c>
      <c r="G32" s="73">
        <v>3580.7079650340302</v>
      </c>
      <c r="H32" s="107"/>
      <c r="K32" s="109"/>
    </row>
    <row r="33" spans="1:11" s="1" customFormat="1" x14ac:dyDescent="0.2">
      <c r="A33" s="37">
        <v>37164</v>
      </c>
      <c r="B33" s="29">
        <v>26.98</v>
      </c>
      <c r="C33" s="29">
        <v>27.05</v>
      </c>
      <c r="D33" s="46">
        <v>-7.0000000000000007E-2</v>
      </c>
      <c r="F33" s="73">
        <v>3767.6988682614979</v>
      </c>
      <c r="G33" s="73">
        <v>3654.02060630804</v>
      </c>
      <c r="H33" s="107"/>
      <c r="K33" s="109"/>
    </row>
    <row r="34" spans="1:11" s="1" customFormat="1" x14ac:dyDescent="0.2">
      <c r="A34" s="37">
        <v>37256</v>
      </c>
      <c r="B34" s="29">
        <v>29.32</v>
      </c>
      <c r="C34" s="29">
        <v>27.32</v>
      </c>
      <c r="D34" s="46">
        <v>2</v>
      </c>
      <c r="F34" s="73">
        <v>4162.18</v>
      </c>
      <c r="G34" s="73">
        <v>3755.1179518806766</v>
      </c>
      <c r="H34" s="107"/>
      <c r="K34" s="109"/>
    </row>
    <row r="35" spans="1:11" s="1" customFormat="1" x14ac:dyDescent="0.2">
      <c r="A35" s="37">
        <v>37346</v>
      </c>
      <c r="B35" s="29">
        <v>28.7</v>
      </c>
      <c r="C35" s="29">
        <v>27.49</v>
      </c>
      <c r="D35" s="46">
        <v>1.21</v>
      </c>
      <c r="F35" s="73">
        <v>4112.3093631945376</v>
      </c>
      <c r="G35" s="73">
        <v>3338.1324951092738</v>
      </c>
      <c r="H35" s="107"/>
      <c r="K35" s="109"/>
    </row>
    <row r="36" spans="1:11" s="1" customFormat="1" x14ac:dyDescent="0.2">
      <c r="A36" s="37">
        <v>37437</v>
      </c>
      <c r="B36" s="29">
        <v>27.63</v>
      </c>
      <c r="C36" s="29">
        <v>27.44</v>
      </c>
      <c r="D36" s="46">
        <v>0.19</v>
      </c>
      <c r="F36" s="73">
        <v>4028.5032200629344</v>
      </c>
      <c r="G36" s="73">
        <v>3832.7201511299527</v>
      </c>
      <c r="H36" s="107"/>
      <c r="K36" s="109"/>
    </row>
    <row r="37" spans="1:11" s="1" customFormat="1" x14ac:dyDescent="0.2">
      <c r="A37" s="37">
        <v>37529</v>
      </c>
      <c r="B37" s="29">
        <v>28.25</v>
      </c>
      <c r="C37" s="29">
        <v>27.53</v>
      </c>
      <c r="D37" s="46">
        <v>0.72</v>
      </c>
      <c r="F37" s="73">
        <v>4214.103869909668</v>
      </c>
      <c r="G37" s="73">
        <v>3988.7252873849634</v>
      </c>
      <c r="H37" s="107"/>
      <c r="K37" s="109"/>
    </row>
    <row r="38" spans="1:11" s="1" customFormat="1" x14ac:dyDescent="0.2">
      <c r="A38" s="37">
        <v>37621</v>
      </c>
      <c r="B38" s="29">
        <v>29.77</v>
      </c>
      <c r="C38" s="29">
        <v>27.9</v>
      </c>
      <c r="D38" s="46">
        <v>1.88</v>
      </c>
      <c r="F38" s="73">
        <v>4526.28</v>
      </c>
      <c r="G38" s="73">
        <v>4042.5890740726659</v>
      </c>
      <c r="H38" s="107"/>
      <c r="K38" s="109"/>
    </row>
    <row r="39" spans="1:11" s="1" customFormat="1" x14ac:dyDescent="0.2">
      <c r="A39" s="37">
        <v>37711</v>
      </c>
      <c r="B39" s="29">
        <v>29.36</v>
      </c>
      <c r="C39" s="29">
        <v>28.15</v>
      </c>
      <c r="D39" s="46">
        <v>1.22</v>
      </c>
      <c r="F39" s="73">
        <v>4572.9509517434544</v>
      </c>
      <c r="G39" s="73">
        <v>3710.2405367641045</v>
      </c>
      <c r="H39" s="107"/>
      <c r="K39" s="109"/>
    </row>
    <row r="40" spans="1:11" s="1" customFormat="1" x14ac:dyDescent="0.2">
      <c r="A40" s="37">
        <v>37802</v>
      </c>
      <c r="B40" s="29">
        <v>29.9</v>
      </c>
      <c r="C40" s="29">
        <v>28.48</v>
      </c>
      <c r="D40" s="46">
        <v>1.42</v>
      </c>
      <c r="F40" s="73">
        <v>4745.8520925751855</v>
      </c>
      <c r="G40" s="73">
        <v>4132.2992770455867</v>
      </c>
      <c r="H40" s="107"/>
      <c r="K40" s="109"/>
    </row>
    <row r="41" spans="1:11" s="1" customFormat="1" x14ac:dyDescent="0.2">
      <c r="A41" s="37">
        <v>37894</v>
      </c>
      <c r="B41" s="29">
        <v>33.03</v>
      </c>
      <c r="C41" s="29">
        <v>29.42</v>
      </c>
      <c r="D41" s="46">
        <v>3.61</v>
      </c>
      <c r="F41" s="73">
        <v>5357.4672488332371</v>
      </c>
      <c r="G41" s="73">
        <v>4334.4477932856807</v>
      </c>
      <c r="H41" s="107"/>
      <c r="K41" s="109"/>
    </row>
    <row r="42" spans="1:11" s="1" customFormat="1" x14ac:dyDescent="0.2">
      <c r="A42" s="37">
        <v>37986</v>
      </c>
      <c r="B42" s="29">
        <v>36.1</v>
      </c>
      <c r="C42" s="29">
        <v>30.81</v>
      </c>
      <c r="D42" s="46">
        <v>5.28</v>
      </c>
      <c r="F42" s="73">
        <v>6016.9699999999993</v>
      </c>
      <c r="G42" s="73">
        <v>4491.4968528870777</v>
      </c>
      <c r="H42" s="107"/>
      <c r="K42" s="109"/>
    </row>
    <row r="43" spans="1:11" s="1" customFormat="1" x14ac:dyDescent="0.2">
      <c r="A43" s="37">
        <v>38077</v>
      </c>
      <c r="B43" s="29">
        <v>36.22</v>
      </c>
      <c r="C43" s="29">
        <v>31.91</v>
      </c>
      <c r="D43" s="46">
        <v>4.3099999999999996</v>
      </c>
      <c r="F43" s="73">
        <v>6118.3600000000006</v>
      </c>
      <c r="G43" s="73">
        <v>3931.9657371189182</v>
      </c>
      <c r="H43" s="107"/>
      <c r="K43" s="109"/>
    </row>
    <row r="44" spans="1:11" s="1" customFormat="1" x14ac:dyDescent="0.2">
      <c r="A44" s="37">
        <v>38168</v>
      </c>
      <c r="B44" s="29">
        <v>38.520000000000003</v>
      </c>
      <c r="C44" s="29">
        <v>33.19</v>
      </c>
      <c r="D44" s="46">
        <v>5.33</v>
      </c>
      <c r="F44" s="73">
        <v>6648.81</v>
      </c>
      <c r="G44" s="73">
        <v>4504.6732196496177</v>
      </c>
      <c r="H44" s="107"/>
      <c r="K44" s="109"/>
    </row>
    <row r="45" spans="1:11" s="1" customFormat="1" x14ac:dyDescent="0.2">
      <c r="A45" s="37">
        <v>38260</v>
      </c>
      <c r="B45" s="29">
        <v>39.89</v>
      </c>
      <c r="C45" s="29">
        <v>34.32</v>
      </c>
      <c r="D45" s="46">
        <v>5.57</v>
      </c>
      <c r="F45" s="73">
        <v>7056.41</v>
      </c>
      <c r="G45" s="73">
        <v>4760.8240754624358</v>
      </c>
      <c r="H45" s="107"/>
      <c r="K45" s="109"/>
    </row>
    <row r="46" spans="1:11" s="1" customFormat="1" x14ac:dyDescent="0.2">
      <c r="A46" s="37">
        <v>38352</v>
      </c>
      <c r="B46" s="29">
        <v>42.07</v>
      </c>
      <c r="C46" s="29">
        <v>35.6</v>
      </c>
      <c r="D46" s="46">
        <v>6.47</v>
      </c>
      <c r="F46" s="73">
        <v>7672.91</v>
      </c>
      <c r="G46" s="73">
        <v>5040.2610525419368</v>
      </c>
      <c r="H46" s="107"/>
      <c r="K46" s="109"/>
    </row>
    <row r="47" spans="1:11" s="1" customFormat="1" x14ac:dyDescent="0.2">
      <c r="A47" s="37">
        <v>38442</v>
      </c>
      <c r="B47" s="29">
        <v>43.19</v>
      </c>
      <c r="C47" s="29">
        <v>36.82</v>
      </c>
      <c r="D47" s="46">
        <v>6.37</v>
      </c>
      <c r="F47" s="73">
        <v>8075.31</v>
      </c>
      <c r="G47" s="73">
        <v>4391.0997610154946</v>
      </c>
      <c r="H47" s="107"/>
      <c r="K47" s="109"/>
    </row>
    <row r="48" spans="1:11" s="1" customFormat="1" x14ac:dyDescent="0.2">
      <c r="A48" s="37">
        <v>38533</v>
      </c>
      <c r="B48" s="29">
        <v>46.38</v>
      </c>
      <c r="C48" s="29">
        <v>38.409999999999997</v>
      </c>
      <c r="D48" s="46">
        <v>7.97</v>
      </c>
      <c r="F48" s="73">
        <v>8982.84</v>
      </c>
      <c r="G48" s="73">
        <v>5176.1869403348001</v>
      </c>
      <c r="H48" s="107"/>
      <c r="K48" s="109"/>
    </row>
    <row r="49" spans="1:11" s="1" customFormat="1" x14ac:dyDescent="0.2">
      <c r="A49" s="37">
        <v>38625</v>
      </c>
      <c r="B49" s="29">
        <v>49.14</v>
      </c>
      <c r="C49" s="29">
        <v>40.22</v>
      </c>
      <c r="D49" s="46">
        <v>8.92</v>
      </c>
      <c r="F49" s="73">
        <v>9917.7899999999718</v>
      </c>
      <c r="G49" s="73">
        <v>5576.4365252159696</v>
      </c>
      <c r="H49" s="107"/>
      <c r="K49" s="109"/>
    </row>
    <row r="50" spans="1:11" s="1" customFormat="1" x14ac:dyDescent="0.2">
      <c r="A50" s="37">
        <v>38717</v>
      </c>
      <c r="B50" s="29">
        <v>51.8</v>
      </c>
      <c r="C50" s="29">
        <v>42.15</v>
      </c>
      <c r="D50" s="46">
        <v>9.65</v>
      </c>
      <c r="F50" s="73">
        <v>10879.45</v>
      </c>
      <c r="G50" s="73">
        <v>5858.6273097741832</v>
      </c>
      <c r="H50" s="107"/>
      <c r="K50" s="109"/>
    </row>
    <row r="51" spans="1:11" s="1" customFormat="1" x14ac:dyDescent="0.2">
      <c r="A51" s="37">
        <v>38807</v>
      </c>
      <c r="B51" s="29">
        <v>55.39</v>
      </c>
      <c r="C51" s="29">
        <v>44.39</v>
      </c>
      <c r="D51" s="46">
        <v>11</v>
      </c>
      <c r="F51" s="73">
        <v>11993.48</v>
      </c>
      <c r="G51" s="73">
        <v>5040.5004290576644</v>
      </c>
      <c r="H51" s="107"/>
      <c r="K51" s="109"/>
    </row>
    <row r="52" spans="1:11" s="1" customFormat="1" x14ac:dyDescent="0.2">
      <c r="A52" s="37">
        <v>38898</v>
      </c>
      <c r="B52" s="29">
        <v>59.09</v>
      </c>
      <c r="C52" s="29">
        <v>46.84</v>
      </c>
      <c r="D52" s="46">
        <v>12.25</v>
      </c>
      <c r="F52" s="73">
        <v>13214.18</v>
      </c>
      <c r="G52" s="73">
        <v>5887.0200505604143</v>
      </c>
      <c r="H52" s="107"/>
      <c r="K52" s="109"/>
    </row>
    <row r="53" spans="1:11" s="1" customFormat="1" x14ac:dyDescent="0.2">
      <c r="A53" s="37">
        <v>38990</v>
      </c>
      <c r="B53" s="29">
        <v>61.56</v>
      </c>
      <c r="C53" s="29">
        <v>49.17</v>
      </c>
      <c r="D53" s="46">
        <v>12.38</v>
      </c>
      <c r="F53" s="73">
        <v>14307.709999999972</v>
      </c>
      <c r="G53" s="73">
        <v>6456.9048601352524</v>
      </c>
      <c r="H53" s="107"/>
      <c r="K53" s="109"/>
    </row>
    <row r="54" spans="1:11" s="1" customFormat="1" x14ac:dyDescent="0.2">
      <c r="A54" s="37">
        <v>39082</v>
      </c>
      <c r="B54" s="29">
        <v>65.03</v>
      </c>
      <c r="C54" s="29">
        <v>51.64</v>
      </c>
      <c r="D54" s="46">
        <v>13.39</v>
      </c>
      <c r="F54" s="73">
        <v>15659.050000000001</v>
      </c>
      <c r="G54" s="73">
        <v>6694.7530888582605</v>
      </c>
      <c r="H54" s="107"/>
      <c r="K54" s="109"/>
    </row>
    <row r="55" spans="1:11" s="1" customFormat="1" x14ac:dyDescent="0.2">
      <c r="A55" s="37">
        <v>39172</v>
      </c>
      <c r="B55" s="29">
        <v>74.44</v>
      </c>
      <c r="C55" s="29">
        <v>55.6</v>
      </c>
      <c r="D55" s="46">
        <v>18.84</v>
      </c>
      <c r="F55" s="73">
        <v>18661.080000000002</v>
      </c>
      <c r="G55" s="73">
        <v>6030.8282410515812</v>
      </c>
      <c r="H55" s="107"/>
      <c r="K55" s="109"/>
    </row>
    <row r="56" spans="1:11" s="1" customFormat="1" x14ac:dyDescent="0.2">
      <c r="A56" s="37">
        <v>39263</v>
      </c>
      <c r="B56" s="29">
        <v>77.39</v>
      </c>
      <c r="C56" s="29">
        <v>59.2</v>
      </c>
      <c r="D56" s="46">
        <v>18.190000000000001</v>
      </c>
      <c r="F56" s="73">
        <v>20398.299999999974</v>
      </c>
      <c r="G56" s="73">
        <v>7176.0928014928177</v>
      </c>
      <c r="H56" s="107"/>
      <c r="K56" s="109"/>
    </row>
    <row r="57" spans="1:11" s="1" customFormat="1" x14ac:dyDescent="0.2">
      <c r="A57" s="37">
        <v>39355</v>
      </c>
      <c r="B57" s="29">
        <v>80.34</v>
      </c>
      <c r="C57" s="29">
        <v>62.49</v>
      </c>
      <c r="D57" s="46">
        <v>17.86</v>
      </c>
      <c r="F57" s="73">
        <v>22284.049999999974</v>
      </c>
      <c r="G57" s="73">
        <v>7834.3033517947179</v>
      </c>
      <c r="H57" s="107"/>
      <c r="K57" s="109"/>
    </row>
    <row r="58" spans="1:11" s="1" customFormat="1" x14ac:dyDescent="0.2">
      <c r="A58" s="37">
        <v>39447</v>
      </c>
      <c r="B58" s="29">
        <v>83.12</v>
      </c>
      <c r="C58" s="29">
        <v>65.38</v>
      </c>
      <c r="D58" s="46">
        <v>17.739999999999998</v>
      </c>
      <c r="F58" s="73">
        <v>24138.959999999974</v>
      </c>
      <c r="G58" s="73">
        <v>7999.4376553402171</v>
      </c>
      <c r="H58" s="107"/>
      <c r="K58" s="109"/>
    </row>
    <row r="59" spans="1:11" s="1" customFormat="1" x14ac:dyDescent="0.2">
      <c r="A59" s="37">
        <v>39538</v>
      </c>
      <c r="B59" s="29">
        <v>88.58</v>
      </c>
      <c r="C59" s="29">
        <v>68.569999999999993</v>
      </c>
      <c r="D59" s="46">
        <v>20.010000000000002</v>
      </c>
      <c r="F59" s="73">
        <v>26729.769999999971</v>
      </c>
      <c r="G59" s="73">
        <v>7167.3346846059721</v>
      </c>
      <c r="H59" s="107"/>
      <c r="K59" s="109"/>
    </row>
    <row r="60" spans="1:11" s="1" customFormat="1" x14ac:dyDescent="0.2">
      <c r="A60" s="37">
        <v>39629</v>
      </c>
      <c r="B60" s="29">
        <v>87.22</v>
      </c>
      <c r="C60" s="29">
        <v>70.63</v>
      </c>
      <c r="D60" s="46">
        <v>16.59</v>
      </c>
      <c r="F60" s="73">
        <v>27459.770000000004</v>
      </c>
      <c r="G60" s="73">
        <v>8483.3291078253296</v>
      </c>
      <c r="H60" s="107"/>
      <c r="K60" s="109"/>
    </row>
    <row r="61" spans="1:11" s="1" customFormat="1" x14ac:dyDescent="0.2">
      <c r="A61" s="37">
        <v>39721</v>
      </c>
      <c r="B61" s="29">
        <v>87.97</v>
      </c>
      <c r="C61" s="29">
        <v>72.31</v>
      </c>
      <c r="D61" s="46">
        <v>15.66</v>
      </c>
      <c r="F61" s="73">
        <v>28495.599999999973</v>
      </c>
      <c r="G61" s="73">
        <v>8741.7196612360403</v>
      </c>
      <c r="H61" s="107"/>
      <c r="K61" s="109"/>
    </row>
    <row r="62" spans="1:11" s="1" customFormat="1" x14ac:dyDescent="0.2">
      <c r="A62" s="37">
        <v>39813</v>
      </c>
      <c r="B62" s="29">
        <v>84.37</v>
      </c>
      <c r="C62" s="29">
        <v>72.7</v>
      </c>
      <c r="D62" s="46">
        <v>11.67</v>
      </c>
      <c r="F62" s="73">
        <v>27585.739999999972</v>
      </c>
      <c r="G62" s="73">
        <v>8303.8981338966933</v>
      </c>
      <c r="H62" s="107"/>
      <c r="K62" s="109"/>
    </row>
    <row r="63" spans="1:11" s="1" customFormat="1" x14ac:dyDescent="0.2">
      <c r="A63" s="37">
        <v>39903</v>
      </c>
      <c r="B63" s="29">
        <v>81.69</v>
      </c>
      <c r="C63" s="29">
        <v>72.36</v>
      </c>
      <c r="D63" s="46">
        <v>9.32</v>
      </c>
      <c r="F63" s="73">
        <v>26078.190000000002</v>
      </c>
      <c r="G63" s="73">
        <v>6395.6782034664629</v>
      </c>
      <c r="H63" s="107"/>
      <c r="K63" s="109"/>
    </row>
    <row r="64" spans="1:11" s="1" customFormat="1" x14ac:dyDescent="0.2">
      <c r="A64" s="37">
        <v>39994</v>
      </c>
      <c r="B64" s="29">
        <v>82.35</v>
      </c>
      <c r="C64" s="29">
        <v>72.52</v>
      </c>
      <c r="D64" s="46">
        <v>9.83</v>
      </c>
      <c r="F64" s="73">
        <v>25123.38</v>
      </c>
      <c r="G64" s="73">
        <v>7065.6298552168673</v>
      </c>
      <c r="H64" s="107"/>
      <c r="K64" s="109"/>
    </row>
    <row r="65" spans="1:11" s="1" customFormat="1" x14ac:dyDescent="0.2">
      <c r="A65" s="37">
        <v>40086</v>
      </c>
      <c r="B65" s="29">
        <v>84.68</v>
      </c>
      <c r="C65" s="29">
        <v>73.45</v>
      </c>
      <c r="D65" s="46">
        <v>11.23</v>
      </c>
      <c r="F65" s="73">
        <v>24209.260000000002</v>
      </c>
      <c r="G65" s="73">
        <v>6825.0085382538518</v>
      </c>
      <c r="H65" s="107"/>
      <c r="K65" s="109"/>
    </row>
    <row r="66" spans="1:11" s="1" customFormat="1" x14ac:dyDescent="0.2">
      <c r="A66" s="37">
        <v>40178</v>
      </c>
      <c r="B66" s="29">
        <v>86.72</v>
      </c>
      <c r="C66" s="29">
        <v>75</v>
      </c>
      <c r="D66" s="46">
        <v>11.72</v>
      </c>
      <c r="F66" s="73">
        <v>23359.16</v>
      </c>
      <c r="G66" s="73">
        <v>6648.5038777833934</v>
      </c>
      <c r="H66" s="107"/>
      <c r="K66" s="109"/>
    </row>
    <row r="67" spans="1:11" s="1" customFormat="1" x14ac:dyDescent="0.2">
      <c r="A67" s="37">
        <v>40268</v>
      </c>
      <c r="B67" s="29">
        <v>87.75</v>
      </c>
      <c r="C67" s="29">
        <v>76.63</v>
      </c>
      <c r="D67" s="46">
        <v>11.12</v>
      </c>
      <c r="F67" s="73">
        <v>23526.09</v>
      </c>
      <c r="G67" s="73">
        <v>6269.7398802414564</v>
      </c>
      <c r="H67" s="107"/>
      <c r="K67" s="109"/>
    </row>
    <row r="68" spans="1:11" s="1" customFormat="1" x14ac:dyDescent="0.2">
      <c r="A68" s="37">
        <v>40359</v>
      </c>
      <c r="B68" s="29">
        <v>86.08</v>
      </c>
      <c r="C68" s="29">
        <v>77.52</v>
      </c>
      <c r="D68" s="46">
        <v>8.56</v>
      </c>
      <c r="F68" s="73">
        <v>23110.77</v>
      </c>
      <c r="G68" s="73">
        <v>7103.8646342186339</v>
      </c>
      <c r="H68" s="107"/>
      <c r="K68" s="109"/>
    </row>
    <row r="69" spans="1:11" s="1" customFormat="1" x14ac:dyDescent="0.2">
      <c r="A69" s="37">
        <v>40451</v>
      </c>
      <c r="B69" s="29">
        <v>82.95</v>
      </c>
      <c r="C69" s="29">
        <v>77.47</v>
      </c>
      <c r="D69" s="46">
        <v>5.48</v>
      </c>
      <c r="F69" s="73">
        <v>22678.880000000001</v>
      </c>
      <c r="G69" s="73">
        <v>7318.97659433648</v>
      </c>
      <c r="H69" s="107"/>
      <c r="K69" s="109"/>
    </row>
    <row r="70" spans="1:11" s="1" customFormat="1" x14ac:dyDescent="0.2">
      <c r="A70" s="37">
        <v>40543</v>
      </c>
      <c r="B70" s="29">
        <v>78.790000000000006</v>
      </c>
      <c r="C70" s="29">
        <v>76.52</v>
      </c>
      <c r="D70" s="46">
        <v>2.27</v>
      </c>
      <c r="F70" s="73">
        <v>22026.750000000004</v>
      </c>
      <c r="G70" s="73">
        <v>7262.7456312976719</v>
      </c>
      <c r="H70" s="107"/>
      <c r="K70" s="109"/>
    </row>
    <row r="71" spans="1:11" s="1" customFormat="1" x14ac:dyDescent="0.2">
      <c r="A71" s="37">
        <v>40633</v>
      </c>
      <c r="B71" s="29">
        <v>76.8</v>
      </c>
      <c r="C71" s="29">
        <v>75.510000000000005</v>
      </c>
      <c r="D71" s="46">
        <v>1.29</v>
      </c>
      <c r="F71" s="73">
        <v>21951.200000000001</v>
      </c>
      <c r="G71" s="73">
        <v>6897.6681617583408</v>
      </c>
      <c r="H71" s="107"/>
      <c r="K71" s="109"/>
    </row>
    <row r="72" spans="1:11" s="1" customFormat="1" x14ac:dyDescent="0.2">
      <c r="A72" s="37">
        <v>40724</v>
      </c>
      <c r="B72" s="29">
        <v>75.069999999999993</v>
      </c>
      <c r="C72" s="29">
        <v>74.66</v>
      </c>
      <c r="D72" s="46">
        <v>0.41</v>
      </c>
      <c r="F72" s="73">
        <v>22103.53</v>
      </c>
      <c r="G72" s="73">
        <v>7966.037366342216</v>
      </c>
      <c r="H72" s="107"/>
      <c r="K72" s="109"/>
    </row>
    <row r="73" spans="1:11" s="1" customFormat="1" x14ac:dyDescent="0.2">
      <c r="A73" s="37">
        <v>40816</v>
      </c>
      <c r="B73" s="29">
        <v>73.55</v>
      </c>
      <c r="C73" s="29">
        <v>74.02</v>
      </c>
      <c r="D73" s="46">
        <v>-0.47</v>
      </c>
      <c r="F73" s="73">
        <v>22410.849999999973</v>
      </c>
      <c r="G73" s="73">
        <v>8344.6807385300635</v>
      </c>
      <c r="H73" s="107"/>
      <c r="K73" s="109"/>
    </row>
    <row r="74" spans="1:11" s="1" customFormat="1" x14ac:dyDescent="0.2">
      <c r="A74" s="37">
        <v>40908</v>
      </c>
      <c r="B74" s="29">
        <v>68.81</v>
      </c>
      <c r="C74" s="29">
        <v>72.760000000000005</v>
      </c>
      <c r="D74" s="46">
        <v>-3.95</v>
      </c>
      <c r="F74" s="73">
        <v>21493.1</v>
      </c>
      <c r="G74" s="73">
        <v>8025.343715884037</v>
      </c>
      <c r="H74" s="107"/>
      <c r="K74" s="109"/>
    </row>
    <row r="75" spans="1:11" s="1" customFormat="1" x14ac:dyDescent="0.2">
      <c r="A75" s="37">
        <v>40999</v>
      </c>
      <c r="B75" s="29">
        <v>67.89</v>
      </c>
      <c r="C75" s="29">
        <v>71.8</v>
      </c>
      <c r="D75" s="46">
        <v>-3.91</v>
      </c>
      <c r="F75" s="73">
        <v>21600.569999999974</v>
      </c>
      <c r="G75" s="73">
        <v>7479.9706075933154</v>
      </c>
      <c r="H75" s="107"/>
      <c r="K75" s="109"/>
    </row>
    <row r="76" spans="1:11" s="1" customFormat="1" x14ac:dyDescent="0.2">
      <c r="A76" s="37">
        <v>41090</v>
      </c>
      <c r="B76" s="29">
        <v>67.84</v>
      </c>
      <c r="C76" s="29">
        <v>71.28</v>
      </c>
      <c r="D76" s="46">
        <v>-3.44</v>
      </c>
      <c r="F76" s="73">
        <v>21821.37</v>
      </c>
      <c r="G76" s="73">
        <v>8318.0386325920408</v>
      </c>
      <c r="H76" s="107"/>
      <c r="K76" s="109"/>
    </row>
    <row r="77" spans="1:11" s="1" customFormat="1" x14ac:dyDescent="0.2">
      <c r="A77" s="37">
        <v>41182</v>
      </c>
      <c r="B77" s="29">
        <v>66.81</v>
      </c>
      <c r="C77" s="29">
        <v>70.88</v>
      </c>
      <c r="D77" s="46">
        <v>-4.07</v>
      </c>
      <c r="F77" s="73">
        <v>21901.59</v>
      </c>
      <c r="G77" s="73">
        <v>8957.5325988473123</v>
      </c>
      <c r="H77" s="107"/>
      <c r="K77" s="109"/>
    </row>
    <row r="78" spans="1:11" s="1" customFormat="1" x14ac:dyDescent="0.2">
      <c r="A78" s="37">
        <v>41274</v>
      </c>
      <c r="B78" s="29">
        <v>65.47</v>
      </c>
      <c r="C78" s="29">
        <v>70.510000000000005</v>
      </c>
      <c r="D78" s="46">
        <v>-5.05</v>
      </c>
      <c r="F78" s="73">
        <v>21821.91</v>
      </c>
      <c r="G78" s="73">
        <v>8576.1166574854033</v>
      </c>
      <c r="H78" s="107"/>
      <c r="K78" s="109"/>
    </row>
    <row r="79" spans="1:11" s="1" customFormat="1" x14ac:dyDescent="0.2">
      <c r="A79" s="37">
        <v>41364</v>
      </c>
      <c r="B79" s="29">
        <v>66.099999999999994</v>
      </c>
      <c r="C79" s="29">
        <v>70.45</v>
      </c>
      <c r="D79" s="46">
        <v>-4.3499999999999996</v>
      </c>
      <c r="F79" s="73">
        <v>22179.809999999998</v>
      </c>
      <c r="G79" s="73">
        <v>7704.8365919033831</v>
      </c>
      <c r="H79" s="107"/>
      <c r="K79" s="109"/>
    </row>
    <row r="80" spans="1:11" s="1" customFormat="1" x14ac:dyDescent="0.2">
      <c r="A80" s="37">
        <v>41455</v>
      </c>
      <c r="B80" s="29">
        <v>63.78</v>
      </c>
      <c r="C80" s="29">
        <v>69.94</v>
      </c>
      <c r="D80" s="46">
        <v>-6.16</v>
      </c>
      <c r="F80" s="73">
        <v>21691.25</v>
      </c>
      <c r="G80" s="73">
        <v>8771.0883881457376</v>
      </c>
      <c r="H80" s="107"/>
      <c r="K80" s="109"/>
    </row>
    <row r="81" spans="1:11" s="1" customFormat="1" x14ac:dyDescent="0.2">
      <c r="A81" s="37">
        <v>41547</v>
      </c>
      <c r="B81" s="29">
        <v>63.43</v>
      </c>
      <c r="C81" s="29">
        <v>69.55</v>
      </c>
      <c r="D81" s="46">
        <v>-6.12</v>
      </c>
      <c r="F81" s="73">
        <v>21927.969999999972</v>
      </c>
      <c r="G81" s="73">
        <v>9517.3111377045589</v>
      </c>
      <c r="H81" s="107"/>
      <c r="K81" s="109"/>
    </row>
    <row r="82" spans="1:11" s="1" customFormat="1" x14ac:dyDescent="0.2">
      <c r="A82" s="37">
        <v>41639</v>
      </c>
      <c r="B82" s="29">
        <v>62.42</v>
      </c>
      <c r="C82" s="29">
        <v>69.099999999999994</v>
      </c>
      <c r="D82" s="46">
        <v>-6.68</v>
      </c>
      <c r="F82" s="73">
        <v>21837.84</v>
      </c>
      <c r="G82" s="73">
        <v>8991.7540615189409</v>
      </c>
      <c r="H82" s="107"/>
      <c r="K82" s="109"/>
    </row>
    <row r="83" spans="1:11" s="1" customFormat="1" x14ac:dyDescent="0.2">
      <c r="A83" s="37">
        <v>41729</v>
      </c>
      <c r="B83" s="29">
        <v>61.95</v>
      </c>
      <c r="C83" s="29">
        <v>68.69</v>
      </c>
      <c r="D83" s="46">
        <v>-6.74</v>
      </c>
      <c r="F83" s="73">
        <v>21967.259999999973</v>
      </c>
      <c r="G83" s="73">
        <v>8180.4141268862959</v>
      </c>
      <c r="H83" s="107"/>
      <c r="K83" s="109"/>
    </row>
    <row r="84" spans="1:11" s="1" customFormat="1" x14ac:dyDescent="0.2">
      <c r="A84" s="37">
        <v>41820</v>
      </c>
      <c r="B84" s="29">
        <v>61.15</v>
      </c>
      <c r="C84" s="29">
        <v>68.31</v>
      </c>
      <c r="D84" s="46">
        <v>-7.16</v>
      </c>
      <c r="F84" s="73">
        <v>21947.100000000002</v>
      </c>
      <c r="G84" s="73">
        <v>9200.5509806153259</v>
      </c>
      <c r="H84" s="107"/>
      <c r="K84" s="109"/>
    </row>
    <row r="85" spans="1:11" s="1" customFormat="1" x14ac:dyDescent="0.2">
      <c r="A85" s="37">
        <v>41912</v>
      </c>
      <c r="B85" s="29">
        <v>60.26</v>
      </c>
      <c r="C85" s="29">
        <v>67.849999999999994</v>
      </c>
      <c r="D85" s="46">
        <v>-7.59</v>
      </c>
      <c r="F85" s="73">
        <v>21850.829999999973</v>
      </c>
      <c r="G85" s="73">
        <v>9889.3731595090649</v>
      </c>
      <c r="H85" s="107"/>
      <c r="K85" s="109"/>
    </row>
    <row r="86" spans="1:11" s="1" customFormat="1" x14ac:dyDescent="0.2">
      <c r="A86" s="37">
        <v>42004</v>
      </c>
      <c r="B86" s="29">
        <v>58.41</v>
      </c>
      <c r="C86" s="29">
        <v>67.14</v>
      </c>
      <c r="D86" s="46">
        <v>-8.73</v>
      </c>
      <c r="F86" s="73">
        <v>21346.25</v>
      </c>
      <c r="G86" s="73">
        <v>9274.4240960863353</v>
      </c>
      <c r="H86" s="107"/>
      <c r="K86" s="109"/>
    </row>
    <row r="87" spans="1:11" s="1" customFormat="1" x14ac:dyDescent="0.2">
      <c r="A87" s="37">
        <v>42094</v>
      </c>
      <c r="B87" s="29">
        <v>59.77</v>
      </c>
      <c r="C87" s="29">
        <v>66.92</v>
      </c>
      <c r="D87" s="46">
        <v>-7.15</v>
      </c>
      <c r="F87" s="74">
        <v>21859.049999999974</v>
      </c>
      <c r="G87" s="74">
        <v>8208.3486039198633</v>
      </c>
      <c r="H87" s="107"/>
      <c r="K87" s="109"/>
    </row>
    <row r="88" spans="1:11" s="1" customFormat="1" x14ac:dyDescent="0.2">
      <c r="A88" s="37">
        <v>42185</v>
      </c>
      <c r="B88" s="29">
        <v>60.37</v>
      </c>
      <c r="C88" s="29">
        <v>66.94</v>
      </c>
      <c r="D88" s="46">
        <v>-6.57</v>
      </c>
      <c r="F88" s="74">
        <v>22176.599999999973</v>
      </c>
      <c r="G88" s="74">
        <v>9360.9939036333999</v>
      </c>
      <c r="H88" s="107"/>
      <c r="K88" s="109"/>
    </row>
    <row r="89" spans="1:11" s="1" customFormat="1" x14ac:dyDescent="0.2">
      <c r="A89" s="37">
        <v>42277</v>
      </c>
      <c r="B89" s="29">
        <v>61.11</v>
      </c>
      <c r="C89" s="29">
        <v>67.150000000000006</v>
      </c>
      <c r="D89" s="46">
        <v>-6.04</v>
      </c>
      <c r="F89" s="74">
        <v>22589.49</v>
      </c>
      <c r="G89" s="74">
        <v>10122.959086666879</v>
      </c>
      <c r="H89" s="107"/>
      <c r="K89" s="109"/>
    </row>
    <row r="90" spans="1:11" s="1" customFormat="1" x14ac:dyDescent="0.2">
      <c r="A90" s="37">
        <v>42369</v>
      </c>
      <c r="B90" s="29">
        <v>59.98</v>
      </c>
      <c r="C90" s="29">
        <v>67.069999999999993</v>
      </c>
      <c r="D90" s="46">
        <v>-7.08</v>
      </c>
      <c r="F90" s="74">
        <v>22387.46</v>
      </c>
      <c r="G90" s="74">
        <v>9629.5237486845472</v>
      </c>
      <c r="H90" s="107"/>
      <c r="K90" s="109"/>
    </row>
    <row r="91" spans="1:11" s="1" customFormat="1" x14ac:dyDescent="0.2">
      <c r="A91" s="37">
        <v>42460</v>
      </c>
      <c r="B91" s="29">
        <v>62.05</v>
      </c>
      <c r="C91" s="29">
        <v>67.36</v>
      </c>
      <c r="D91" s="46">
        <v>-5.31</v>
      </c>
      <c r="F91" s="74">
        <v>23378.85</v>
      </c>
      <c r="G91" s="74">
        <v>8566.8636058904649</v>
      </c>
      <c r="H91" s="106"/>
      <c r="K91" s="108"/>
    </row>
    <row r="92" spans="1:11" s="1" customFormat="1" x14ac:dyDescent="0.2">
      <c r="A92" s="37">
        <v>42551</v>
      </c>
      <c r="B92" s="29">
        <v>63.43</v>
      </c>
      <c r="C92" s="29">
        <v>67.819999999999993</v>
      </c>
      <c r="D92" s="46">
        <v>-4.4000000000000004</v>
      </c>
      <c r="F92" s="74">
        <v>24142.819999999974</v>
      </c>
      <c r="G92" s="74">
        <v>9744.1441905101947</v>
      </c>
      <c r="H92" s="106"/>
      <c r="K92" s="108"/>
    </row>
    <row r="93" spans="1:11" s="1" customFormat="1" x14ac:dyDescent="0.2">
      <c r="A93" s="37">
        <v>42643</v>
      </c>
      <c r="B93" s="29">
        <v>64.52</v>
      </c>
      <c r="C93" s="29">
        <v>68.37</v>
      </c>
      <c r="D93" s="46">
        <v>-3.85</v>
      </c>
      <c r="F93" s="74">
        <v>24786.010000000002</v>
      </c>
      <c r="G93" s="74">
        <v>10473.048616264105</v>
      </c>
      <c r="H93" s="106"/>
      <c r="K93" s="108"/>
    </row>
    <row r="94" spans="1:11" s="1" customFormat="1" x14ac:dyDescent="0.2">
      <c r="A94" s="37">
        <v>42735</v>
      </c>
      <c r="B94" s="29">
        <v>63.02</v>
      </c>
      <c r="C94" s="29">
        <v>68.42</v>
      </c>
      <c r="D94" s="46">
        <v>-5.4</v>
      </c>
      <c r="F94" s="74">
        <v>24509.989999999972</v>
      </c>
      <c r="G94" s="74">
        <v>10109.318036565772</v>
      </c>
      <c r="H94" s="106"/>
      <c r="K94" s="108"/>
    </row>
    <row r="95" spans="1:11" s="1" customFormat="1" x14ac:dyDescent="0.2">
      <c r="A95" s="37">
        <v>42825</v>
      </c>
      <c r="B95" s="29">
        <v>63.66</v>
      </c>
      <c r="C95" s="29">
        <v>68.45</v>
      </c>
      <c r="D95" s="46">
        <v>-4.8</v>
      </c>
      <c r="F95" s="74">
        <v>25233.06</v>
      </c>
      <c r="G95" s="74">
        <v>9313.7197907241371</v>
      </c>
      <c r="H95" s="106"/>
      <c r="K95" s="108"/>
    </row>
    <row r="96" spans="1:11" s="1" customFormat="1" x14ac:dyDescent="0.2">
      <c r="A96" s="37">
        <v>42916</v>
      </c>
      <c r="B96" s="29">
        <v>63.82</v>
      </c>
      <c r="C96" s="29">
        <v>68.44</v>
      </c>
      <c r="D96" s="46">
        <v>-4.62</v>
      </c>
      <c r="F96" s="74">
        <v>25774.23</v>
      </c>
      <c r="G96" s="74">
        <v>10487.925481548224</v>
      </c>
      <c r="H96" s="106"/>
      <c r="K96" s="108"/>
    </row>
    <row r="97" spans="1:11" s="1" customFormat="1" x14ac:dyDescent="0.2">
      <c r="A97" s="37">
        <v>43008</v>
      </c>
      <c r="B97" s="29">
        <v>64.59</v>
      </c>
      <c r="C97" s="29">
        <v>68.569999999999993</v>
      </c>
      <c r="D97" s="46">
        <v>-3.97</v>
      </c>
      <c r="F97" s="74">
        <v>26717.799999999974</v>
      </c>
      <c r="G97" s="74">
        <v>11451.427280257125</v>
      </c>
      <c r="H97" s="106"/>
      <c r="K97" s="108"/>
    </row>
    <row r="98" spans="1:11" s="1" customFormat="1" x14ac:dyDescent="0.2">
      <c r="A98" s="37">
        <v>43100</v>
      </c>
      <c r="B98" s="29">
        <v>64.09</v>
      </c>
      <c r="C98" s="29">
        <v>68.58</v>
      </c>
      <c r="D98" s="46">
        <v>-4.49</v>
      </c>
      <c r="F98" s="74">
        <v>27090.129999999972</v>
      </c>
      <c r="G98" s="74">
        <v>11016.294304131749</v>
      </c>
      <c r="H98" s="106"/>
      <c r="K98" s="108"/>
    </row>
    <row r="99" spans="1:11" s="1" customFormat="1" x14ac:dyDescent="0.2">
      <c r="A99" s="37">
        <v>43190</v>
      </c>
      <c r="B99" s="29">
        <v>64.58</v>
      </c>
      <c r="C99" s="29">
        <v>68.64</v>
      </c>
      <c r="D99" s="46">
        <v>-4.0599999999999996</v>
      </c>
      <c r="F99" s="74">
        <v>27719.25</v>
      </c>
      <c r="G99" s="74">
        <v>9967.0888554298836</v>
      </c>
      <c r="H99" s="106"/>
      <c r="K99" s="108"/>
    </row>
    <row r="100" spans="1:11" s="1" customFormat="1" x14ac:dyDescent="0.2">
      <c r="A100" s="37">
        <v>43281</v>
      </c>
      <c r="B100" s="29">
        <v>66.2</v>
      </c>
      <c r="C100" s="29">
        <v>69</v>
      </c>
      <c r="D100" s="46">
        <v>-2.8</v>
      </c>
      <c r="F100" s="74">
        <v>28905.29</v>
      </c>
      <c r="G100" s="74">
        <v>11229.384401503823</v>
      </c>
      <c r="H100" s="106"/>
      <c r="K100" s="108"/>
    </row>
    <row r="101" spans="1:11" s="1" customFormat="1" x14ac:dyDescent="0.2">
      <c r="A101" s="37">
        <v>43373</v>
      </c>
      <c r="B101" s="29">
        <v>66.7</v>
      </c>
      <c r="C101" s="29">
        <v>69.349999999999994</v>
      </c>
      <c r="D101" s="46">
        <v>-2.65</v>
      </c>
      <c r="F101" s="74">
        <v>29538.190000000002</v>
      </c>
      <c r="G101" s="74">
        <v>12070.065140774386</v>
      </c>
      <c r="H101" s="106"/>
      <c r="K101" s="108"/>
    </row>
    <row r="102" spans="1:11" s="1" customFormat="1" x14ac:dyDescent="0.2">
      <c r="A102" s="37">
        <v>43465</v>
      </c>
      <c r="B102" s="70">
        <v>65.260000000000005</v>
      </c>
      <c r="C102" s="70">
        <v>69.28</v>
      </c>
      <c r="D102" s="46">
        <v>-4.0199999999999996</v>
      </c>
      <c r="F102" s="100">
        <v>29540.440000000002</v>
      </c>
      <c r="G102" s="74">
        <v>11997.838492136672</v>
      </c>
      <c r="H102" s="106"/>
      <c r="K102" s="108"/>
    </row>
    <row r="103" spans="1:11" s="1" customFormat="1" x14ac:dyDescent="0.2">
      <c r="A103" s="99" t="s">
        <v>103</v>
      </c>
      <c r="B103" s="29">
        <v>65.11</v>
      </c>
      <c r="C103" s="29">
        <v>69.12</v>
      </c>
      <c r="D103" s="46">
        <v>-4.01</v>
      </c>
      <c r="F103" s="74">
        <v>29960.41</v>
      </c>
      <c r="G103" s="74">
        <v>10719.454427227207</v>
      </c>
      <c r="H103" s="106"/>
      <c r="K103" s="108"/>
    </row>
    <row r="104" spans="1:11" s="1" customFormat="1" x14ac:dyDescent="0.2">
      <c r="A104" s="99" t="s">
        <v>106</v>
      </c>
      <c r="B104" s="29">
        <v>66.22</v>
      </c>
      <c r="C104" s="29">
        <v>69.17</v>
      </c>
      <c r="D104" s="46">
        <v>-2.95</v>
      </c>
      <c r="F104" s="74">
        <v>31015.74</v>
      </c>
      <c r="G104" s="74">
        <v>12052.248155390378</v>
      </c>
      <c r="H104" s="106"/>
      <c r="K104" s="108"/>
    </row>
    <row r="105" spans="1:11" s="1" customFormat="1" x14ac:dyDescent="0.2">
      <c r="A105" s="37">
        <v>43738</v>
      </c>
      <c r="B105" s="29"/>
      <c r="C105" s="29"/>
      <c r="D105" s="46"/>
      <c r="F105" s="74"/>
      <c r="G105" s="74">
        <v>12722.005601923714</v>
      </c>
      <c r="K105" s="108"/>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10"/>
  <sheetViews>
    <sheetView zoomScaleNormal="100" workbookViewId="0">
      <pane ySplit="6" topLeftCell="A94" activePane="bottomLeft" state="frozen"/>
      <selection activeCell="B1" sqref="B1"/>
      <selection pane="bottomLeft" activeCell="G108" sqref="G108"/>
    </sheetView>
  </sheetViews>
  <sheetFormatPr defaultColWidth="8.85546875" defaultRowHeight="12.75" x14ac:dyDescent="0.2"/>
  <cols>
    <col min="1" max="1" width="24" style="84" customWidth="1"/>
    <col min="2" max="3" width="24" style="85" customWidth="1"/>
    <col min="4" max="4" width="25.140625" style="85" customWidth="1"/>
    <col min="5" max="5" width="8.85546875" style="79"/>
    <col min="6" max="7" width="13" style="79" customWidth="1"/>
    <col min="8" max="16384" width="8.85546875" style="79"/>
  </cols>
  <sheetData>
    <row r="1" spans="1:7" s="1" customFormat="1" ht="15" x14ac:dyDescent="0.25">
      <c r="A1" s="13" t="s">
        <v>74</v>
      </c>
      <c r="B1" s="3"/>
      <c r="C1" s="4"/>
      <c r="D1" s="42"/>
    </row>
    <row r="2" spans="1:7" s="1" customFormat="1" x14ac:dyDescent="0.2">
      <c r="A2" s="17" t="s">
        <v>8</v>
      </c>
      <c r="B2" s="3"/>
      <c r="C2" s="4"/>
      <c r="D2" s="42"/>
    </row>
    <row r="3" spans="1:7" s="1" customFormat="1" ht="89.25" customHeight="1" x14ac:dyDescent="0.2">
      <c r="A3" s="113" t="s">
        <v>75</v>
      </c>
      <c r="B3" s="113"/>
      <c r="C3" s="113"/>
      <c r="D3" s="113"/>
    </row>
    <row r="4" spans="1:7" s="1" customFormat="1" x14ac:dyDescent="0.2">
      <c r="A4" s="2"/>
      <c r="B4" s="3"/>
      <c r="C4" s="4"/>
      <c r="D4" s="42"/>
    </row>
    <row r="5" spans="1:7" s="5" customFormat="1" ht="39.75" x14ac:dyDescent="0.25">
      <c r="A5" s="14"/>
      <c r="B5" s="36" t="s">
        <v>32</v>
      </c>
      <c r="C5" s="65" t="s">
        <v>77</v>
      </c>
      <c r="D5" s="44" t="s">
        <v>34</v>
      </c>
      <c r="F5" s="91" t="s">
        <v>92</v>
      </c>
      <c r="G5" s="91" t="s">
        <v>93</v>
      </c>
    </row>
    <row r="6" spans="1:7" s="55" customFormat="1" ht="17.25" customHeight="1" x14ac:dyDescent="0.25">
      <c r="A6" s="52" t="s">
        <v>13</v>
      </c>
      <c r="B6" s="53" t="s">
        <v>12</v>
      </c>
      <c r="C6" s="54" t="s">
        <v>12</v>
      </c>
      <c r="D6" s="56" t="s">
        <v>31</v>
      </c>
      <c r="F6" s="92" t="s">
        <v>94</v>
      </c>
      <c r="G6" s="92" t="s">
        <v>94</v>
      </c>
    </row>
    <row r="7" spans="1:7" s="1" customFormat="1" x14ac:dyDescent="0.2">
      <c r="A7" s="37">
        <v>34789</v>
      </c>
      <c r="B7" s="29"/>
      <c r="C7" s="68"/>
      <c r="D7" s="68"/>
      <c r="F7" s="73"/>
      <c r="G7" s="76">
        <v>1549.1653122408713</v>
      </c>
    </row>
    <row r="8" spans="1:7" s="1" customFormat="1" x14ac:dyDescent="0.2">
      <c r="A8" s="37">
        <v>34880</v>
      </c>
      <c r="B8" s="29"/>
      <c r="C8" s="68"/>
      <c r="D8" s="68"/>
      <c r="F8" s="73"/>
      <c r="G8" s="76">
        <v>1822.998512679191</v>
      </c>
    </row>
    <row r="9" spans="1:7" s="1" customFormat="1" x14ac:dyDescent="0.2">
      <c r="A9" s="37">
        <v>34972</v>
      </c>
      <c r="B9" s="29"/>
      <c r="C9" s="68"/>
      <c r="D9" s="68"/>
      <c r="F9" s="73"/>
      <c r="G9" s="76">
        <v>2224.5130315659785</v>
      </c>
    </row>
    <row r="10" spans="1:7" s="1" customFormat="1" x14ac:dyDescent="0.2">
      <c r="A10" s="37">
        <v>35064</v>
      </c>
      <c r="B10" s="29">
        <v>22.43</v>
      </c>
      <c r="C10" s="68"/>
      <c r="D10" s="68"/>
      <c r="F10" s="73">
        <v>1741.3543549891829</v>
      </c>
      <c r="G10" s="76">
        <v>2167.8498790749304</v>
      </c>
    </row>
    <row r="11" spans="1:7" s="1" customFormat="1" x14ac:dyDescent="0.2">
      <c r="A11" s="37">
        <v>35155</v>
      </c>
      <c r="B11" s="29">
        <v>21.51</v>
      </c>
      <c r="C11" s="68"/>
      <c r="D11" s="68"/>
      <c r="F11" s="73">
        <v>1768.3877462308881</v>
      </c>
      <c r="G11" s="76">
        <v>2004.0994621494235</v>
      </c>
    </row>
    <row r="12" spans="1:7" s="1" customFormat="1" x14ac:dyDescent="0.2">
      <c r="A12" s="37">
        <v>35246</v>
      </c>
      <c r="B12" s="29">
        <v>21.74</v>
      </c>
      <c r="C12" s="68"/>
      <c r="D12" s="68"/>
      <c r="F12" s="73">
        <v>1889.7424732929392</v>
      </c>
      <c r="G12" s="76">
        <v>2294.2282721626507</v>
      </c>
    </row>
    <row r="13" spans="1:7" s="1" customFormat="1" x14ac:dyDescent="0.2">
      <c r="A13" s="37">
        <v>35338</v>
      </c>
      <c r="B13" s="29">
        <v>22.09</v>
      </c>
      <c r="C13" s="68"/>
      <c r="D13" s="68"/>
      <c r="F13" s="73">
        <v>2041.3408139407179</v>
      </c>
      <c r="G13" s="76">
        <v>2772.7634350002404</v>
      </c>
    </row>
    <row r="14" spans="1:7" s="1" customFormat="1" x14ac:dyDescent="0.2">
      <c r="A14" s="37">
        <v>35430</v>
      </c>
      <c r="B14" s="29">
        <v>22.37</v>
      </c>
      <c r="C14" s="68"/>
      <c r="D14" s="68"/>
      <c r="F14" s="73">
        <v>2173.0213448836712</v>
      </c>
      <c r="G14" s="76">
        <v>2643.0576137910307</v>
      </c>
    </row>
    <row r="15" spans="1:7" s="1" customFormat="1" x14ac:dyDescent="0.2">
      <c r="A15" s="37">
        <v>35520</v>
      </c>
      <c r="B15" s="29">
        <v>22.74</v>
      </c>
      <c r="C15" s="68"/>
      <c r="D15" s="68"/>
      <c r="F15" s="73">
        <v>2310.019847224105</v>
      </c>
      <c r="G15" s="76">
        <v>2447.4831589997134</v>
      </c>
    </row>
    <row r="16" spans="1:7" s="1" customFormat="1" x14ac:dyDescent="0.2">
      <c r="A16" s="37">
        <v>35611</v>
      </c>
      <c r="B16" s="29">
        <v>20.440000000000001</v>
      </c>
      <c r="C16" s="68"/>
      <c r="D16" s="68"/>
      <c r="F16" s="73">
        <v>2191.3001503783858</v>
      </c>
      <c r="G16" s="76">
        <v>2858.7210776364809</v>
      </c>
    </row>
    <row r="17" spans="1:7" s="1" customFormat="1" x14ac:dyDescent="0.2">
      <c r="A17" s="37">
        <v>35703</v>
      </c>
      <c r="B17" s="29">
        <v>20.87</v>
      </c>
      <c r="C17" s="68"/>
      <c r="D17" s="68"/>
      <c r="F17" s="73">
        <v>2328.3478595621641</v>
      </c>
      <c r="G17" s="76">
        <v>3204.9760125193757</v>
      </c>
    </row>
    <row r="18" spans="1:7" s="1" customFormat="1" x14ac:dyDescent="0.2">
      <c r="A18" s="37">
        <v>35795</v>
      </c>
      <c r="B18" s="29">
        <v>23.32</v>
      </c>
      <c r="C18" s="68"/>
      <c r="D18" s="68"/>
      <c r="F18" s="73">
        <v>2734.25</v>
      </c>
      <c r="G18" s="76">
        <v>3213.157763108376</v>
      </c>
    </row>
    <row r="19" spans="1:7" s="1" customFormat="1" x14ac:dyDescent="0.2">
      <c r="A19" s="37">
        <v>35885</v>
      </c>
      <c r="B19" s="29">
        <v>22.4</v>
      </c>
      <c r="C19" s="68"/>
      <c r="D19" s="68"/>
      <c r="F19" s="73">
        <v>2713.6100301103802</v>
      </c>
      <c r="G19" s="76">
        <v>2839.8331683342622</v>
      </c>
    </row>
    <row r="20" spans="1:7" s="1" customFormat="1" x14ac:dyDescent="0.2">
      <c r="A20" s="37">
        <v>35976</v>
      </c>
      <c r="B20" s="29">
        <v>23.56</v>
      </c>
      <c r="C20" s="68"/>
      <c r="D20" s="68"/>
      <c r="F20" s="73">
        <v>2956.4740044125351</v>
      </c>
      <c r="G20" s="76">
        <v>3289.2082540858432</v>
      </c>
    </row>
    <row r="21" spans="1:7" s="1" customFormat="1" x14ac:dyDescent="0.2">
      <c r="A21" s="37">
        <v>36068</v>
      </c>
      <c r="B21" s="29">
        <v>24.55</v>
      </c>
      <c r="C21" s="68"/>
      <c r="D21" s="68"/>
      <c r="F21" s="73">
        <v>3148.7717039516046</v>
      </c>
      <c r="G21" s="76">
        <v>3484.0485038683678</v>
      </c>
    </row>
    <row r="22" spans="1:7" s="1" customFormat="1" x14ac:dyDescent="0.2">
      <c r="A22" s="37">
        <v>36160</v>
      </c>
      <c r="B22" s="29">
        <v>25.39</v>
      </c>
      <c r="C22" s="68"/>
      <c r="D22" s="68"/>
      <c r="F22" s="73">
        <v>3306.2000000000003</v>
      </c>
      <c r="G22" s="76">
        <v>3408.8681450122508</v>
      </c>
    </row>
    <row r="23" spans="1:7" s="1" customFormat="1" x14ac:dyDescent="0.2">
      <c r="A23" s="37">
        <v>36250</v>
      </c>
      <c r="B23" s="29">
        <v>26.64</v>
      </c>
      <c r="C23" s="68"/>
      <c r="D23" s="68"/>
      <c r="F23" s="73">
        <v>3466.0760421585383</v>
      </c>
      <c r="G23" s="76">
        <v>2827.9835705295736</v>
      </c>
    </row>
    <row r="24" spans="1:7" s="1" customFormat="1" x14ac:dyDescent="0.2">
      <c r="A24" s="37">
        <v>36341</v>
      </c>
      <c r="B24" s="29">
        <v>28.42</v>
      </c>
      <c r="C24" s="68"/>
      <c r="D24" s="68"/>
      <c r="F24" s="73">
        <v>3703.2128529649849</v>
      </c>
      <c r="G24" s="76">
        <v>3307.5214088771431</v>
      </c>
    </row>
    <row r="25" spans="1:7" s="1" customFormat="1" x14ac:dyDescent="0.2">
      <c r="A25" s="37">
        <v>36433</v>
      </c>
      <c r="B25" s="29">
        <v>30.05</v>
      </c>
      <c r="C25" s="68"/>
      <c r="D25" s="68"/>
      <c r="F25" s="73">
        <v>3859.3260910391568</v>
      </c>
      <c r="G25" s="76">
        <v>3298.2177095718839</v>
      </c>
    </row>
    <row r="26" spans="1:7" s="1" customFormat="1" x14ac:dyDescent="0.2">
      <c r="A26" s="37">
        <v>36525</v>
      </c>
      <c r="B26" s="29">
        <v>29.82</v>
      </c>
      <c r="C26" s="68"/>
      <c r="D26" s="68"/>
      <c r="F26" s="73">
        <v>3790.3300000000004</v>
      </c>
      <c r="G26" s="76">
        <v>3278.3572129479553</v>
      </c>
    </row>
    <row r="27" spans="1:7" s="1" customFormat="1" x14ac:dyDescent="0.2">
      <c r="A27" s="37">
        <v>36616</v>
      </c>
      <c r="B27" s="29">
        <v>28.1</v>
      </c>
      <c r="C27" s="68"/>
      <c r="D27" s="68"/>
      <c r="F27" s="73">
        <v>3631.4004426808096</v>
      </c>
      <c r="G27" s="76">
        <v>3037.0038720741431</v>
      </c>
    </row>
    <row r="28" spans="1:7" s="1" customFormat="1" x14ac:dyDescent="0.2">
      <c r="A28" s="37">
        <v>36707</v>
      </c>
      <c r="B28" s="29">
        <v>29.32</v>
      </c>
      <c r="C28" s="68"/>
      <c r="D28" s="68"/>
      <c r="F28" s="73">
        <v>3808.9371222704181</v>
      </c>
      <c r="G28" s="76">
        <v>3377.9732589069163</v>
      </c>
    </row>
    <row r="29" spans="1:7" s="1" customFormat="1" x14ac:dyDescent="0.2">
      <c r="A29" s="37">
        <v>36799</v>
      </c>
      <c r="B29" s="29">
        <v>28.93</v>
      </c>
      <c r="C29" s="68"/>
      <c r="D29" s="68"/>
      <c r="F29" s="73">
        <v>3795.4186661275489</v>
      </c>
      <c r="G29" s="76">
        <v>3427.3291565806303</v>
      </c>
    </row>
    <row r="30" spans="1:7" s="1" customFormat="1" x14ac:dyDescent="0.2">
      <c r="A30" s="37">
        <v>36891</v>
      </c>
      <c r="B30" s="29">
        <v>30.13</v>
      </c>
      <c r="C30" s="68"/>
      <c r="D30" s="68"/>
      <c r="F30" s="73">
        <v>4028.0600000000004</v>
      </c>
      <c r="G30" s="76">
        <v>3525.870229494642</v>
      </c>
    </row>
    <row r="31" spans="1:7" s="1" customFormat="1" x14ac:dyDescent="0.2">
      <c r="A31" s="37">
        <v>36981</v>
      </c>
      <c r="B31" s="29">
        <v>29.24</v>
      </c>
      <c r="C31" s="29">
        <v>31.09</v>
      </c>
      <c r="D31" s="46">
        <v>-1.85</v>
      </c>
      <c r="F31" s="73">
        <v>3957.4279017963972</v>
      </c>
      <c r="G31" s="73">
        <v>3204.6735025355074</v>
      </c>
    </row>
    <row r="32" spans="1:7" s="1" customFormat="1" x14ac:dyDescent="0.2">
      <c r="A32" s="37">
        <v>37072</v>
      </c>
      <c r="B32" s="29">
        <v>27.88</v>
      </c>
      <c r="C32" s="29">
        <v>30.93</v>
      </c>
      <c r="D32" s="46">
        <v>-3.05</v>
      </c>
      <c r="F32" s="73">
        <v>3829.9907371749018</v>
      </c>
      <c r="G32" s="73">
        <v>3580.7079650340302</v>
      </c>
    </row>
    <row r="33" spans="1:7" s="1" customFormat="1" x14ac:dyDescent="0.2">
      <c r="A33" s="37">
        <v>37164</v>
      </c>
      <c r="B33" s="29">
        <v>26.98</v>
      </c>
      <c r="C33" s="29">
        <v>30.6</v>
      </c>
      <c r="D33" s="46">
        <v>-3.62</v>
      </c>
      <c r="F33" s="73">
        <v>3767.6988682614979</v>
      </c>
      <c r="G33" s="73">
        <v>3654.02060630804</v>
      </c>
    </row>
    <row r="34" spans="1:7" s="1" customFormat="1" x14ac:dyDescent="0.2">
      <c r="A34" s="37">
        <v>37256</v>
      </c>
      <c r="B34" s="29">
        <v>29.32</v>
      </c>
      <c r="C34" s="29">
        <v>30.76</v>
      </c>
      <c r="D34" s="46">
        <v>-1.44</v>
      </c>
      <c r="F34" s="73">
        <v>4162.18</v>
      </c>
      <c r="G34" s="73">
        <v>3755.1179518806766</v>
      </c>
    </row>
    <row r="35" spans="1:7" s="1" customFormat="1" x14ac:dyDescent="0.2">
      <c r="A35" s="37">
        <v>37346</v>
      </c>
      <c r="B35" s="29">
        <v>28.7</v>
      </c>
      <c r="C35" s="29">
        <v>30.77</v>
      </c>
      <c r="D35" s="46">
        <v>-2.0699999999999998</v>
      </c>
      <c r="F35" s="73">
        <v>4112.3093631945376</v>
      </c>
      <c r="G35" s="73">
        <v>3338.1324951092738</v>
      </c>
    </row>
    <row r="36" spans="1:7" s="1" customFormat="1" x14ac:dyDescent="0.2">
      <c r="A36" s="37">
        <v>37437</v>
      </c>
      <c r="B36" s="29">
        <v>27.63</v>
      </c>
      <c r="C36" s="29">
        <v>30.59</v>
      </c>
      <c r="D36" s="46">
        <v>-2.96</v>
      </c>
      <c r="F36" s="73">
        <v>4028.5032200629344</v>
      </c>
      <c r="G36" s="73">
        <v>3832.7201511299527</v>
      </c>
    </row>
    <row r="37" spans="1:7" s="1" customFormat="1" x14ac:dyDescent="0.2">
      <c r="A37" s="37">
        <v>37529</v>
      </c>
      <c r="B37" s="29">
        <v>28.25</v>
      </c>
      <c r="C37" s="29">
        <v>30.53</v>
      </c>
      <c r="D37" s="46">
        <v>-2.27</v>
      </c>
      <c r="F37" s="73">
        <v>4214.103869909668</v>
      </c>
      <c r="G37" s="73">
        <v>3988.7252873849634</v>
      </c>
    </row>
    <row r="38" spans="1:7" s="1" customFormat="1" x14ac:dyDescent="0.2">
      <c r="A38" s="37">
        <v>37621</v>
      </c>
      <c r="B38" s="29">
        <v>29.77</v>
      </c>
      <c r="C38" s="29">
        <v>30.71</v>
      </c>
      <c r="D38" s="46">
        <v>-0.93</v>
      </c>
      <c r="F38" s="73">
        <v>4526.28</v>
      </c>
      <c r="G38" s="73">
        <v>4042.5890740726659</v>
      </c>
    </row>
    <row r="39" spans="1:7" s="1" customFormat="1" x14ac:dyDescent="0.2">
      <c r="A39" s="37">
        <v>37711</v>
      </c>
      <c r="B39" s="29">
        <v>29.36</v>
      </c>
      <c r="C39" s="29">
        <v>30.79</v>
      </c>
      <c r="D39" s="46">
        <v>-1.43</v>
      </c>
      <c r="F39" s="73">
        <v>4572.9509517434544</v>
      </c>
      <c r="G39" s="73">
        <v>3710.2405367641045</v>
      </c>
    </row>
    <row r="40" spans="1:7" s="1" customFormat="1" x14ac:dyDescent="0.2">
      <c r="A40" s="37">
        <v>37802</v>
      </c>
      <c r="B40" s="29">
        <v>29.9</v>
      </c>
      <c r="C40" s="29">
        <v>30.94</v>
      </c>
      <c r="D40" s="46">
        <v>-1.04</v>
      </c>
      <c r="F40" s="73">
        <v>4745.8520925751855</v>
      </c>
      <c r="G40" s="73">
        <v>4132.2992770455867</v>
      </c>
    </row>
    <row r="41" spans="1:7" s="1" customFormat="1" x14ac:dyDescent="0.2">
      <c r="A41" s="37">
        <v>37894</v>
      </c>
      <c r="B41" s="29">
        <v>33.03</v>
      </c>
      <c r="C41" s="29">
        <v>31.51</v>
      </c>
      <c r="D41" s="46">
        <v>1.52</v>
      </c>
      <c r="F41" s="73">
        <v>5357.4672488332371</v>
      </c>
      <c r="G41" s="73">
        <v>4334.4477932856807</v>
      </c>
    </row>
    <row r="42" spans="1:7" s="1" customFormat="1" x14ac:dyDescent="0.2">
      <c r="A42" s="37">
        <v>37986</v>
      </c>
      <c r="B42" s="29">
        <v>36.1</v>
      </c>
      <c r="C42" s="29">
        <v>32.42</v>
      </c>
      <c r="D42" s="46">
        <v>3.68</v>
      </c>
      <c r="F42" s="73">
        <v>6016.9699999999993</v>
      </c>
      <c r="G42" s="73">
        <v>4491.4968528870777</v>
      </c>
    </row>
    <row r="43" spans="1:7" s="1" customFormat="1" x14ac:dyDescent="0.2">
      <c r="A43" s="37">
        <v>38077</v>
      </c>
      <c r="B43" s="29">
        <v>36.22</v>
      </c>
      <c r="C43" s="29">
        <v>33.229999999999997</v>
      </c>
      <c r="D43" s="46">
        <v>2.99</v>
      </c>
      <c r="F43" s="73">
        <v>6118.3600000000006</v>
      </c>
      <c r="G43" s="73">
        <v>3931.9657371189182</v>
      </c>
    </row>
    <row r="44" spans="1:7" s="1" customFormat="1" x14ac:dyDescent="0.2">
      <c r="A44" s="37">
        <v>38168</v>
      </c>
      <c r="B44" s="29">
        <v>38.520000000000003</v>
      </c>
      <c r="C44" s="29">
        <v>34.24</v>
      </c>
      <c r="D44" s="46">
        <v>4.2699999999999996</v>
      </c>
      <c r="F44" s="73">
        <v>6648.81</v>
      </c>
      <c r="G44" s="73">
        <v>4504.6732196496177</v>
      </c>
    </row>
    <row r="45" spans="1:7" s="1" customFormat="1" x14ac:dyDescent="0.2">
      <c r="A45" s="37">
        <v>38260</v>
      </c>
      <c r="B45" s="29">
        <v>39.89</v>
      </c>
      <c r="C45" s="29">
        <v>35.31</v>
      </c>
      <c r="D45" s="46">
        <v>4.59</v>
      </c>
      <c r="F45" s="73">
        <v>7056.41</v>
      </c>
      <c r="G45" s="73">
        <v>4760.8240754624358</v>
      </c>
    </row>
    <row r="46" spans="1:7" s="1" customFormat="1" x14ac:dyDescent="0.2">
      <c r="A46" s="37">
        <v>38352</v>
      </c>
      <c r="B46" s="29">
        <v>42.07</v>
      </c>
      <c r="C46" s="29">
        <v>36.51</v>
      </c>
      <c r="D46" s="46">
        <v>5.56</v>
      </c>
      <c r="F46" s="73">
        <v>7672.91</v>
      </c>
      <c r="G46" s="73">
        <v>5040.2610525419368</v>
      </c>
    </row>
    <row r="47" spans="1:7" s="1" customFormat="1" x14ac:dyDescent="0.2">
      <c r="A47" s="37">
        <v>38442</v>
      </c>
      <c r="B47" s="29">
        <v>43.19</v>
      </c>
      <c r="C47" s="29">
        <v>37.72</v>
      </c>
      <c r="D47" s="46">
        <v>5.47</v>
      </c>
      <c r="F47" s="73">
        <v>8075.31</v>
      </c>
      <c r="G47" s="73">
        <v>4391.0997610154946</v>
      </c>
    </row>
    <row r="48" spans="1:7" s="1" customFormat="1" x14ac:dyDescent="0.2">
      <c r="A48" s="37">
        <v>38533</v>
      </c>
      <c r="B48" s="29">
        <v>46.38</v>
      </c>
      <c r="C48" s="29">
        <v>39.17</v>
      </c>
      <c r="D48" s="46">
        <v>7.21</v>
      </c>
      <c r="F48" s="73">
        <v>8982.84</v>
      </c>
      <c r="G48" s="73">
        <v>5176.1869403348001</v>
      </c>
    </row>
    <row r="49" spans="1:7" s="1" customFormat="1" x14ac:dyDescent="0.2">
      <c r="A49" s="37">
        <v>38625</v>
      </c>
      <c r="B49" s="29">
        <v>49.14</v>
      </c>
      <c r="C49" s="29">
        <v>40.770000000000003</v>
      </c>
      <c r="D49" s="46">
        <v>8.3699999999999992</v>
      </c>
      <c r="F49" s="73">
        <v>9917.7899999999718</v>
      </c>
      <c r="G49" s="73">
        <v>5576.4365252159696</v>
      </c>
    </row>
    <row r="50" spans="1:7" s="1" customFormat="1" x14ac:dyDescent="0.2">
      <c r="A50" s="37">
        <v>38717</v>
      </c>
      <c r="B50" s="29">
        <v>51.8</v>
      </c>
      <c r="C50" s="29">
        <v>42.5</v>
      </c>
      <c r="D50" s="46">
        <v>9.3000000000000007</v>
      </c>
      <c r="F50" s="73">
        <v>10879.45</v>
      </c>
      <c r="G50" s="73">
        <v>5858.6273097741832</v>
      </c>
    </row>
    <row r="51" spans="1:7" s="1" customFormat="1" x14ac:dyDescent="0.2">
      <c r="A51" s="37">
        <v>38807</v>
      </c>
      <c r="B51" s="29">
        <v>55.39</v>
      </c>
      <c r="C51" s="29">
        <v>44.44</v>
      </c>
      <c r="D51" s="46">
        <v>10.95</v>
      </c>
      <c r="F51" s="73">
        <v>11993.48</v>
      </c>
      <c r="G51" s="73">
        <v>5040.5004290576644</v>
      </c>
    </row>
    <row r="52" spans="1:7" s="1" customFormat="1" x14ac:dyDescent="0.2">
      <c r="A52" s="37">
        <v>38898</v>
      </c>
      <c r="B52" s="29">
        <v>59.09</v>
      </c>
      <c r="C52" s="29">
        <v>46.58</v>
      </c>
      <c r="D52" s="46">
        <v>12.51</v>
      </c>
      <c r="F52" s="73">
        <v>13214.18</v>
      </c>
      <c r="G52" s="73">
        <v>5887.0200505604143</v>
      </c>
    </row>
    <row r="53" spans="1:7" s="1" customFormat="1" x14ac:dyDescent="0.2">
      <c r="A53" s="37">
        <v>38990</v>
      </c>
      <c r="B53" s="29">
        <v>61.56</v>
      </c>
      <c r="C53" s="29">
        <v>48.77</v>
      </c>
      <c r="D53" s="46">
        <v>12.79</v>
      </c>
      <c r="F53" s="73">
        <v>14307.709999999972</v>
      </c>
      <c r="G53" s="73">
        <v>6456.9048601352524</v>
      </c>
    </row>
    <row r="54" spans="1:7" s="1" customFormat="1" x14ac:dyDescent="0.2">
      <c r="A54" s="37">
        <v>39082</v>
      </c>
      <c r="B54" s="29">
        <v>65.03</v>
      </c>
      <c r="C54" s="29">
        <v>51.1</v>
      </c>
      <c r="D54" s="46">
        <v>13.93</v>
      </c>
      <c r="F54" s="73">
        <v>15659.050000000001</v>
      </c>
      <c r="G54" s="73">
        <v>6694.7530888582605</v>
      </c>
    </row>
    <row r="55" spans="1:7" s="1" customFormat="1" x14ac:dyDescent="0.2">
      <c r="A55" s="37">
        <v>39172</v>
      </c>
      <c r="B55" s="29">
        <v>74.44</v>
      </c>
      <c r="C55" s="29">
        <v>54.13</v>
      </c>
      <c r="D55" s="46">
        <v>20.3</v>
      </c>
      <c r="F55" s="73">
        <v>18661.080000000002</v>
      </c>
      <c r="G55" s="73">
        <v>6030.8282410515812</v>
      </c>
    </row>
    <row r="56" spans="1:7" s="1" customFormat="1" x14ac:dyDescent="0.2">
      <c r="A56" s="37">
        <v>39263</v>
      </c>
      <c r="B56" s="29">
        <v>77.39</v>
      </c>
      <c r="C56" s="29">
        <v>57.19</v>
      </c>
      <c r="D56" s="46">
        <v>20.2</v>
      </c>
      <c r="F56" s="73">
        <v>20398.299999999974</v>
      </c>
      <c r="G56" s="73">
        <v>7176.0928014928177</v>
      </c>
    </row>
    <row r="57" spans="1:7" s="1" customFormat="1" x14ac:dyDescent="0.2">
      <c r="A57" s="37">
        <v>39355</v>
      </c>
      <c r="B57" s="29">
        <v>80.34</v>
      </c>
      <c r="C57" s="29">
        <v>60.26</v>
      </c>
      <c r="D57" s="46">
        <v>20.09</v>
      </c>
      <c r="F57" s="73">
        <v>22284.049999999974</v>
      </c>
      <c r="G57" s="73">
        <v>7834.3033517947179</v>
      </c>
    </row>
    <row r="58" spans="1:7" s="1" customFormat="1" x14ac:dyDescent="0.2">
      <c r="A58" s="37">
        <v>39447</v>
      </c>
      <c r="B58" s="29">
        <v>83.12</v>
      </c>
      <c r="C58" s="29">
        <v>63.33</v>
      </c>
      <c r="D58" s="46">
        <v>19.79</v>
      </c>
      <c r="F58" s="73">
        <v>24138.959999999974</v>
      </c>
      <c r="G58" s="73">
        <v>7999.4376553402171</v>
      </c>
    </row>
    <row r="59" spans="1:7" s="1" customFormat="1" x14ac:dyDescent="0.2">
      <c r="A59" s="37">
        <v>39538</v>
      </c>
      <c r="B59" s="29">
        <v>88.58</v>
      </c>
      <c r="C59" s="29">
        <v>66.64</v>
      </c>
      <c r="D59" s="46">
        <v>21.94</v>
      </c>
      <c r="F59" s="73">
        <v>26729.769999999971</v>
      </c>
      <c r="G59" s="73">
        <v>7167.3346846059721</v>
      </c>
    </row>
    <row r="60" spans="1:7" s="1" customFormat="1" x14ac:dyDescent="0.2">
      <c r="A60" s="37">
        <v>39629</v>
      </c>
      <c r="B60" s="29">
        <v>87.22</v>
      </c>
      <c r="C60" s="29">
        <v>69.569999999999993</v>
      </c>
      <c r="D60" s="46">
        <v>17.649999999999999</v>
      </c>
      <c r="F60" s="73">
        <v>27459.770000000004</v>
      </c>
      <c r="G60" s="73">
        <v>8483.3291078253296</v>
      </c>
    </row>
    <row r="61" spans="1:7" s="1" customFormat="1" x14ac:dyDescent="0.2">
      <c r="A61" s="37">
        <v>39721</v>
      </c>
      <c r="B61" s="29">
        <v>87.97</v>
      </c>
      <c r="C61" s="29">
        <v>72.34</v>
      </c>
      <c r="D61" s="46">
        <v>15.63</v>
      </c>
      <c r="F61" s="73">
        <v>28495.599999999973</v>
      </c>
      <c r="G61" s="73">
        <v>8741.7196612360403</v>
      </c>
    </row>
    <row r="62" spans="1:7" s="1" customFormat="1" x14ac:dyDescent="0.2">
      <c r="A62" s="37">
        <v>39813</v>
      </c>
      <c r="B62" s="29">
        <v>84.37</v>
      </c>
      <c r="C62" s="29">
        <v>74.61</v>
      </c>
      <c r="D62" s="46">
        <v>9.76</v>
      </c>
      <c r="F62" s="73">
        <v>27585.739999999972</v>
      </c>
      <c r="G62" s="73">
        <v>8303.8981338966933</v>
      </c>
    </row>
    <row r="63" spans="1:7" s="1" customFormat="1" x14ac:dyDescent="0.2">
      <c r="A63" s="37">
        <v>39903</v>
      </c>
      <c r="B63" s="29">
        <v>81.69</v>
      </c>
      <c r="C63" s="29">
        <v>76.48</v>
      </c>
      <c r="D63" s="46">
        <v>5.21</v>
      </c>
      <c r="F63" s="73">
        <v>26078.190000000002</v>
      </c>
      <c r="G63" s="73">
        <v>6395.6782034664629</v>
      </c>
    </row>
    <row r="64" spans="1:7" s="1" customFormat="1" x14ac:dyDescent="0.2">
      <c r="A64" s="37">
        <v>39994</v>
      </c>
      <c r="B64" s="29">
        <v>82.35</v>
      </c>
      <c r="C64" s="29">
        <v>78.260000000000005</v>
      </c>
      <c r="D64" s="46">
        <v>4.09</v>
      </c>
      <c r="F64" s="73">
        <v>25123.38</v>
      </c>
      <c r="G64" s="73">
        <v>7065.6298552168673</v>
      </c>
    </row>
    <row r="65" spans="1:7" s="1" customFormat="1" x14ac:dyDescent="0.2">
      <c r="A65" s="37">
        <v>40086</v>
      </c>
      <c r="B65" s="29">
        <v>84.68</v>
      </c>
      <c r="C65" s="29">
        <v>80.09</v>
      </c>
      <c r="D65" s="46">
        <v>4.59</v>
      </c>
      <c r="F65" s="73">
        <v>24209.260000000002</v>
      </c>
      <c r="G65" s="73">
        <v>6825.0085382538518</v>
      </c>
    </row>
    <row r="66" spans="1:7" s="1" customFormat="1" x14ac:dyDescent="0.2">
      <c r="A66" s="37">
        <v>40178</v>
      </c>
      <c r="B66" s="29">
        <v>86.72</v>
      </c>
      <c r="C66" s="29">
        <v>81.94</v>
      </c>
      <c r="D66" s="46">
        <v>4.78</v>
      </c>
      <c r="F66" s="73">
        <v>23359.16</v>
      </c>
      <c r="G66" s="73">
        <v>6648.5038777833934</v>
      </c>
    </row>
    <row r="67" spans="1:7" s="1" customFormat="1" x14ac:dyDescent="0.2">
      <c r="A67" s="37">
        <v>40268</v>
      </c>
      <c r="B67" s="29">
        <v>87.75</v>
      </c>
      <c r="C67" s="29">
        <v>83.73</v>
      </c>
      <c r="D67" s="46">
        <v>4.0199999999999996</v>
      </c>
      <c r="F67" s="73">
        <v>23526.09</v>
      </c>
      <c r="G67" s="73">
        <v>6269.7398802414564</v>
      </c>
    </row>
    <row r="68" spans="1:7" s="1" customFormat="1" x14ac:dyDescent="0.2">
      <c r="A68" s="37">
        <v>40359</v>
      </c>
      <c r="B68" s="29">
        <v>86.08</v>
      </c>
      <c r="C68" s="29">
        <v>85.27</v>
      </c>
      <c r="D68" s="46">
        <v>0.81</v>
      </c>
      <c r="F68" s="73">
        <v>23110.77</v>
      </c>
      <c r="G68" s="73">
        <v>7103.8646342186339</v>
      </c>
    </row>
    <row r="69" spans="1:7" s="1" customFormat="1" x14ac:dyDescent="0.2">
      <c r="A69" s="37">
        <v>40451</v>
      </c>
      <c r="B69" s="29">
        <v>82.95</v>
      </c>
      <c r="C69" s="29">
        <v>86.46</v>
      </c>
      <c r="D69" s="46">
        <v>-3.52</v>
      </c>
      <c r="F69" s="73">
        <v>22678.880000000001</v>
      </c>
      <c r="G69" s="73">
        <v>7318.97659433648</v>
      </c>
    </row>
    <row r="70" spans="1:7" s="1" customFormat="1" x14ac:dyDescent="0.2">
      <c r="A70" s="37">
        <v>40543</v>
      </c>
      <c r="B70" s="29">
        <v>78.790000000000006</v>
      </c>
      <c r="C70" s="29">
        <v>87.26</v>
      </c>
      <c r="D70" s="46">
        <v>-8.4700000000000006</v>
      </c>
      <c r="F70" s="73">
        <v>22026.750000000004</v>
      </c>
      <c r="G70" s="73">
        <v>7262.7456312976719</v>
      </c>
    </row>
    <row r="71" spans="1:7" s="1" customFormat="1" x14ac:dyDescent="0.2">
      <c r="A71" s="37">
        <v>40633</v>
      </c>
      <c r="B71" s="29">
        <v>76.8</v>
      </c>
      <c r="C71" s="29">
        <v>87.85</v>
      </c>
      <c r="D71" s="46">
        <v>-11.05</v>
      </c>
      <c r="F71" s="73">
        <v>21951.200000000001</v>
      </c>
      <c r="G71" s="73">
        <v>6897.6681617583408</v>
      </c>
    </row>
    <row r="72" spans="1:7" s="1" customFormat="1" x14ac:dyDescent="0.2">
      <c r="A72" s="37">
        <v>40724</v>
      </c>
      <c r="B72" s="29">
        <v>75.069999999999993</v>
      </c>
      <c r="C72" s="29">
        <v>88.25</v>
      </c>
      <c r="D72" s="46">
        <v>-13.19</v>
      </c>
      <c r="F72" s="73">
        <v>22103.53</v>
      </c>
      <c r="G72" s="73">
        <v>7966.037366342216</v>
      </c>
    </row>
    <row r="73" spans="1:7" s="1" customFormat="1" x14ac:dyDescent="0.2">
      <c r="A73" s="37">
        <v>40816</v>
      </c>
      <c r="B73" s="29">
        <v>73.55</v>
      </c>
      <c r="C73" s="29">
        <v>88.51</v>
      </c>
      <c r="D73" s="46">
        <v>-14.96</v>
      </c>
      <c r="F73" s="73">
        <v>22410.849999999973</v>
      </c>
      <c r="G73" s="73">
        <v>8344.6807385300635</v>
      </c>
    </row>
    <row r="74" spans="1:7" s="1" customFormat="1" x14ac:dyDescent="0.2">
      <c r="A74" s="37">
        <v>40908</v>
      </c>
      <c r="B74" s="29">
        <v>68.81</v>
      </c>
      <c r="C74" s="29">
        <v>88.4</v>
      </c>
      <c r="D74" s="46">
        <v>-19.59</v>
      </c>
      <c r="F74" s="73">
        <v>21493.1</v>
      </c>
      <c r="G74" s="73">
        <v>8025.343715884037</v>
      </c>
    </row>
    <row r="75" spans="1:7" s="1" customFormat="1" x14ac:dyDescent="0.2">
      <c r="A75" s="37">
        <v>40999</v>
      </c>
      <c r="B75" s="29">
        <v>67.89</v>
      </c>
      <c r="C75" s="29">
        <v>88.21</v>
      </c>
      <c r="D75" s="46">
        <v>-20.32</v>
      </c>
      <c r="F75" s="73">
        <v>21600.569999999974</v>
      </c>
      <c r="G75" s="73">
        <v>7479.9706075933154</v>
      </c>
    </row>
    <row r="76" spans="1:7" s="1" customFormat="1" x14ac:dyDescent="0.2">
      <c r="A76" s="37">
        <v>41090</v>
      </c>
      <c r="B76" s="29">
        <v>67.84</v>
      </c>
      <c r="C76" s="29">
        <v>88.01</v>
      </c>
      <c r="D76" s="46">
        <v>-20.18</v>
      </c>
      <c r="F76" s="73">
        <v>21821.37</v>
      </c>
      <c r="G76" s="73">
        <v>8318.0386325920408</v>
      </c>
    </row>
    <row r="77" spans="1:7" s="1" customFormat="1" x14ac:dyDescent="0.2">
      <c r="A77" s="37">
        <v>41182</v>
      </c>
      <c r="B77" s="29">
        <v>66.81</v>
      </c>
      <c r="C77" s="29">
        <v>87.73</v>
      </c>
      <c r="D77" s="46">
        <v>-20.92</v>
      </c>
      <c r="F77" s="73">
        <v>21901.59</v>
      </c>
      <c r="G77" s="73">
        <v>8957.5325988473123</v>
      </c>
    </row>
    <row r="78" spans="1:7" s="1" customFormat="1" x14ac:dyDescent="0.2">
      <c r="A78" s="37">
        <v>41274</v>
      </c>
      <c r="B78" s="29">
        <v>65.47</v>
      </c>
      <c r="C78" s="29">
        <v>87.35</v>
      </c>
      <c r="D78" s="46">
        <v>-21.88</v>
      </c>
      <c r="F78" s="73">
        <v>21821.91</v>
      </c>
      <c r="G78" s="73">
        <v>8576.1166574854033</v>
      </c>
    </row>
    <row r="79" spans="1:7" s="1" customFormat="1" x14ac:dyDescent="0.2">
      <c r="A79" s="37">
        <v>41364</v>
      </c>
      <c r="B79" s="29">
        <v>66.099999999999994</v>
      </c>
      <c r="C79" s="29">
        <v>87.02</v>
      </c>
      <c r="D79" s="46">
        <v>-20.92</v>
      </c>
      <c r="F79" s="73">
        <v>22179.809999999998</v>
      </c>
      <c r="G79" s="73">
        <v>7704.8365919033831</v>
      </c>
    </row>
    <row r="80" spans="1:7" s="1" customFormat="1" x14ac:dyDescent="0.2">
      <c r="A80" s="37">
        <v>41455</v>
      </c>
      <c r="B80" s="29">
        <v>63.78</v>
      </c>
      <c r="C80" s="29">
        <v>86.53</v>
      </c>
      <c r="D80" s="46">
        <v>-22.75</v>
      </c>
      <c r="F80" s="73">
        <v>21691.25</v>
      </c>
      <c r="G80" s="73">
        <v>8771.0883881457376</v>
      </c>
    </row>
    <row r="81" spans="1:7" s="1" customFormat="1" x14ac:dyDescent="0.2">
      <c r="A81" s="37">
        <v>41547</v>
      </c>
      <c r="B81" s="29">
        <v>63.43</v>
      </c>
      <c r="C81" s="29">
        <v>86.02</v>
      </c>
      <c r="D81" s="46">
        <v>-22.59</v>
      </c>
      <c r="F81" s="73">
        <v>21927.969999999972</v>
      </c>
      <c r="G81" s="73">
        <v>9517.3111377045589</v>
      </c>
    </row>
    <row r="82" spans="1:7" s="1" customFormat="1" x14ac:dyDescent="0.2">
      <c r="A82" s="37">
        <v>41639</v>
      </c>
      <c r="B82" s="29">
        <v>62.42</v>
      </c>
      <c r="C82" s="29">
        <v>85.45</v>
      </c>
      <c r="D82" s="46">
        <v>-23.03</v>
      </c>
      <c r="F82" s="73">
        <v>21837.84</v>
      </c>
      <c r="G82" s="73">
        <v>8991.7540615189409</v>
      </c>
    </row>
    <row r="83" spans="1:7" s="1" customFormat="1" x14ac:dyDescent="0.2">
      <c r="A83" s="37">
        <v>41729</v>
      </c>
      <c r="B83" s="29">
        <v>61.95</v>
      </c>
      <c r="C83" s="29">
        <v>84.86</v>
      </c>
      <c r="D83" s="46">
        <v>-22.91</v>
      </c>
      <c r="F83" s="73">
        <v>21967.259999999973</v>
      </c>
      <c r="G83" s="73">
        <v>8180.4141268862959</v>
      </c>
    </row>
    <row r="84" spans="1:7" s="1" customFormat="1" x14ac:dyDescent="0.2">
      <c r="A84" s="37">
        <v>41820</v>
      </c>
      <c r="B84" s="29">
        <v>61.15</v>
      </c>
      <c r="C84" s="29">
        <v>84.23</v>
      </c>
      <c r="D84" s="46">
        <v>-23.08</v>
      </c>
      <c r="F84" s="73">
        <v>21947.100000000002</v>
      </c>
      <c r="G84" s="73">
        <v>9200.5509806153259</v>
      </c>
    </row>
    <row r="85" spans="1:7" s="1" customFormat="1" x14ac:dyDescent="0.2">
      <c r="A85" s="37">
        <v>41912</v>
      </c>
      <c r="B85" s="29">
        <v>60.26</v>
      </c>
      <c r="C85" s="29">
        <v>83.55</v>
      </c>
      <c r="D85" s="46">
        <v>-23.29</v>
      </c>
      <c r="F85" s="73">
        <v>21850.829999999973</v>
      </c>
      <c r="G85" s="73">
        <v>9889.3731595090649</v>
      </c>
    </row>
    <row r="86" spans="1:7" s="1" customFormat="1" x14ac:dyDescent="0.2">
      <c r="A86" s="37">
        <v>42004</v>
      </c>
      <c r="B86" s="29">
        <v>58.41</v>
      </c>
      <c r="C86" s="29">
        <v>82.77</v>
      </c>
      <c r="D86" s="46">
        <v>-24.36</v>
      </c>
      <c r="F86" s="73">
        <v>21346.25</v>
      </c>
      <c r="G86" s="73">
        <v>9274.4240960863353</v>
      </c>
    </row>
    <row r="87" spans="1:7" s="1" customFormat="1" x14ac:dyDescent="0.2">
      <c r="A87" s="37">
        <v>42094</v>
      </c>
      <c r="B87" s="29">
        <v>59.77</v>
      </c>
      <c r="C87" s="29">
        <v>82.1</v>
      </c>
      <c r="D87" s="46">
        <v>-22.33</v>
      </c>
      <c r="F87" s="74">
        <v>21859.049999999974</v>
      </c>
      <c r="G87" s="74">
        <v>8208.3486039198633</v>
      </c>
    </row>
    <row r="88" spans="1:7" s="1" customFormat="1" x14ac:dyDescent="0.2">
      <c r="A88" s="37">
        <v>42185</v>
      </c>
      <c r="B88" s="29">
        <v>60.37</v>
      </c>
      <c r="C88" s="29">
        <v>81.47</v>
      </c>
      <c r="D88" s="46">
        <v>-21.1</v>
      </c>
      <c r="F88" s="74">
        <v>22176.599999999973</v>
      </c>
      <c r="G88" s="74">
        <v>9360.9939036333999</v>
      </c>
    </row>
    <row r="89" spans="1:7" s="1" customFormat="1" x14ac:dyDescent="0.2">
      <c r="A89" s="37">
        <v>42277</v>
      </c>
      <c r="B89" s="29">
        <v>61.11</v>
      </c>
      <c r="C89" s="29">
        <v>80.900000000000006</v>
      </c>
      <c r="D89" s="46">
        <v>-19.79</v>
      </c>
      <c r="F89" s="74">
        <v>22589.49</v>
      </c>
      <c r="G89" s="74">
        <v>10122.959086666879</v>
      </c>
    </row>
    <row r="90" spans="1:7" s="1" customFormat="1" x14ac:dyDescent="0.2">
      <c r="A90" s="37">
        <v>42369</v>
      </c>
      <c r="B90" s="29">
        <v>59.98</v>
      </c>
      <c r="C90" s="29">
        <v>80.27</v>
      </c>
      <c r="D90" s="46">
        <v>-20.29</v>
      </c>
      <c r="F90" s="74">
        <v>22387.46</v>
      </c>
      <c r="G90" s="74">
        <v>9629.5237486845472</v>
      </c>
    </row>
    <row r="91" spans="1:7" s="1" customFormat="1" x14ac:dyDescent="0.2">
      <c r="A91" s="37">
        <v>42460</v>
      </c>
      <c r="B91" s="29">
        <v>62.05</v>
      </c>
      <c r="C91" s="29">
        <v>79.78</v>
      </c>
      <c r="D91" s="46">
        <v>-17.73</v>
      </c>
      <c r="F91" s="74">
        <v>23378.85</v>
      </c>
      <c r="G91" s="74">
        <v>8566.8636058904649</v>
      </c>
    </row>
    <row r="92" spans="1:7" s="1" customFormat="1" x14ac:dyDescent="0.2">
      <c r="A92" s="37">
        <v>42551</v>
      </c>
      <c r="B92" s="29">
        <v>63.43</v>
      </c>
      <c r="C92" s="29">
        <v>79.37</v>
      </c>
      <c r="D92" s="46">
        <v>-15.94</v>
      </c>
      <c r="F92" s="74">
        <v>24142.819999999974</v>
      </c>
      <c r="G92" s="74">
        <v>9744.1441905101947</v>
      </c>
    </row>
    <row r="93" spans="1:7" s="1" customFormat="1" x14ac:dyDescent="0.2">
      <c r="A93" s="37">
        <v>42643</v>
      </c>
      <c r="B93" s="29">
        <v>64.52</v>
      </c>
      <c r="C93" s="29">
        <v>79.03</v>
      </c>
      <c r="D93" s="46">
        <v>-14.51</v>
      </c>
      <c r="F93" s="74">
        <v>24786.010000000002</v>
      </c>
      <c r="G93" s="74">
        <v>10473.048616264105</v>
      </c>
    </row>
    <row r="94" spans="1:7" s="1" customFormat="1" x14ac:dyDescent="0.2">
      <c r="A94" s="37">
        <v>42735</v>
      </c>
      <c r="B94" s="29">
        <v>63.02</v>
      </c>
      <c r="C94" s="29">
        <v>78.61</v>
      </c>
      <c r="D94" s="46">
        <v>-15.59</v>
      </c>
      <c r="F94" s="74">
        <v>24509.989999999972</v>
      </c>
      <c r="G94" s="74">
        <v>10109.318036565772</v>
      </c>
    </row>
    <row r="95" spans="1:7" s="1" customFormat="1" x14ac:dyDescent="0.2">
      <c r="A95" s="37">
        <v>42825</v>
      </c>
      <c r="B95" s="29">
        <v>63.66</v>
      </c>
      <c r="C95" s="29">
        <v>78.22</v>
      </c>
      <c r="D95" s="46">
        <v>-14.57</v>
      </c>
      <c r="F95" s="74">
        <v>25233.06</v>
      </c>
      <c r="G95" s="74">
        <v>9313.7197907241371</v>
      </c>
    </row>
    <row r="96" spans="1:7" s="1" customFormat="1" x14ac:dyDescent="0.2">
      <c r="A96" s="37">
        <v>42916</v>
      </c>
      <c r="B96" s="29">
        <v>63.82</v>
      </c>
      <c r="C96" s="29">
        <v>77.849999999999994</v>
      </c>
      <c r="D96" s="46">
        <v>-14.03</v>
      </c>
      <c r="F96" s="74">
        <v>25774.23</v>
      </c>
      <c r="G96" s="74">
        <v>10487.925481548224</v>
      </c>
    </row>
    <row r="97" spans="1:7" s="1" customFormat="1" x14ac:dyDescent="0.2">
      <c r="A97" s="37">
        <v>43008</v>
      </c>
      <c r="B97" s="29">
        <v>64.59</v>
      </c>
      <c r="C97" s="29">
        <v>77.53</v>
      </c>
      <c r="D97" s="46">
        <v>-12.93</v>
      </c>
      <c r="F97" s="74">
        <v>26717.799999999974</v>
      </c>
      <c r="G97" s="74">
        <v>11451.427280257125</v>
      </c>
    </row>
    <row r="98" spans="1:7" s="1" customFormat="1" x14ac:dyDescent="0.2">
      <c r="A98" s="37">
        <v>43100</v>
      </c>
      <c r="B98" s="29">
        <v>64.09</v>
      </c>
      <c r="C98" s="29">
        <v>77.180000000000007</v>
      </c>
      <c r="D98" s="46">
        <v>-13.09</v>
      </c>
      <c r="F98" s="74">
        <v>27090.129999999972</v>
      </c>
      <c r="G98" s="74">
        <v>11016.294304131749</v>
      </c>
    </row>
    <row r="99" spans="1:7" s="1" customFormat="1" x14ac:dyDescent="0.2">
      <c r="A99" s="37">
        <v>43190</v>
      </c>
      <c r="B99" s="29">
        <v>64.58</v>
      </c>
      <c r="C99" s="29">
        <v>76.849999999999994</v>
      </c>
      <c r="D99" s="46">
        <v>-12.27</v>
      </c>
      <c r="F99" s="74">
        <v>27719.25</v>
      </c>
      <c r="G99" s="74">
        <v>9967.0888554298836</v>
      </c>
    </row>
    <row r="100" spans="1:7" s="1" customFormat="1" x14ac:dyDescent="0.2">
      <c r="A100" s="37">
        <v>43281</v>
      </c>
      <c r="B100" s="29">
        <v>66.2</v>
      </c>
      <c r="C100" s="29">
        <v>76.63</v>
      </c>
      <c r="D100" s="46">
        <v>-10.43</v>
      </c>
      <c r="F100" s="74">
        <v>28905.29</v>
      </c>
      <c r="G100" s="74">
        <v>11229.384401503823</v>
      </c>
    </row>
    <row r="101" spans="1:7" s="1" customFormat="1" x14ac:dyDescent="0.2">
      <c r="A101" s="37">
        <v>43373</v>
      </c>
      <c r="B101" s="29">
        <v>66.7</v>
      </c>
      <c r="C101" s="29">
        <v>76.430000000000007</v>
      </c>
      <c r="D101" s="46">
        <v>-9.73</v>
      </c>
      <c r="F101" s="74">
        <v>29538.190000000002</v>
      </c>
      <c r="G101" s="74">
        <v>12070.065140774386</v>
      </c>
    </row>
    <row r="102" spans="1:7" s="1" customFormat="1" x14ac:dyDescent="0.2">
      <c r="A102" s="37">
        <v>43465</v>
      </c>
      <c r="B102" s="29">
        <v>65.260000000000005</v>
      </c>
      <c r="C102" s="29">
        <v>76.150000000000006</v>
      </c>
      <c r="D102" s="46">
        <v>-10.88</v>
      </c>
      <c r="F102" s="100">
        <v>29540.440000000002</v>
      </c>
      <c r="G102" s="74">
        <v>11997.838492136672</v>
      </c>
    </row>
    <row r="103" spans="1:7" s="1" customFormat="1" x14ac:dyDescent="0.2">
      <c r="A103" s="37">
        <v>43555</v>
      </c>
      <c r="B103" s="29">
        <v>65.11</v>
      </c>
      <c r="C103" s="29">
        <v>75.849999999999994</v>
      </c>
      <c r="D103" s="46">
        <v>-10.75</v>
      </c>
      <c r="F103" s="74">
        <v>29960.41</v>
      </c>
      <c r="G103" s="74">
        <v>10719.454427227207</v>
      </c>
    </row>
    <row r="104" spans="1:7" s="1" customFormat="1" x14ac:dyDescent="0.2">
      <c r="A104" s="37">
        <v>43646</v>
      </c>
      <c r="B104" s="29">
        <v>66.22</v>
      </c>
      <c r="C104" s="29">
        <v>75.63</v>
      </c>
      <c r="D104" s="46">
        <v>-9.41</v>
      </c>
      <c r="F104" s="74">
        <v>31015.74</v>
      </c>
      <c r="G104" s="74">
        <v>12052.248155390378</v>
      </c>
    </row>
    <row r="105" spans="1:7" s="1" customFormat="1" x14ac:dyDescent="0.2">
      <c r="A105" s="37">
        <v>43738</v>
      </c>
      <c r="B105" s="29"/>
      <c r="C105" s="29"/>
      <c r="D105" s="46"/>
      <c r="F105" s="74"/>
      <c r="G105" s="74">
        <v>12722.005601923714</v>
      </c>
    </row>
    <row r="106" spans="1:7" s="1" customFormat="1" x14ac:dyDescent="0.2">
      <c r="A106" s="37"/>
      <c r="B106" s="29"/>
      <c r="C106" s="29"/>
      <c r="D106" s="46"/>
      <c r="F106" s="74"/>
      <c r="G106" s="74"/>
    </row>
    <row r="107" spans="1:7" s="1" customFormat="1" x14ac:dyDescent="0.2">
      <c r="A107" s="37"/>
      <c r="B107" s="29"/>
      <c r="C107" s="29"/>
      <c r="D107" s="46"/>
      <c r="F107" s="74"/>
      <c r="G107" s="74"/>
    </row>
    <row r="108" spans="1:7" s="1" customFormat="1" x14ac:dyDescent="0.2">
      <c r="A108" s="37"/>
      <c r="B108" s="29"/>
      <c r="C108" s="29"/>
      <c r="D108" s="46"/>
      <c r="F108" s="74"/>
      <c r="G108" s="74"/>
    </row>
    <row r="109" spans="1:7" s="1" customFormat="1" x14ac:dyDescent="0.2">
      <c r="A109" s="37"/>
      <c r="B109" s="29"/>
      <c r="C109" s="29"/>
      <c r="D109" s="46"/>
      <c r="F109" s="74"/>
      <c r="G109" s="74"/>
    </row>
    <row r="110" spans="1:7" s="1" customFormat="1" x14ac:dyDescent="0.2">
      <c r="A110" s="37"/>
      <c r="B110" s="29"/>
      <c r="C110" s="29"/>
      <c r="D110" s="46"/>
      <c r="F110" s="74"/>
      <c r="G110" s="74"/>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2"/>
  <sheetViews>
    <sheetView zoomScaleNormal="100" workbookViewId="0">
      <pane ySplit="6" topLeftCell="A82" activePane="bottomLeft" state="frozen"/>
      <selection activeCell="B1" sqref="B1"/>
      <selection pane="bottomLeft" activeCell="C103" sqref="C103"/>
    </sheetView>
  </sheetViews>
  <sheetFormatPr defaultColWidth="8.85546875" defaultRowHeight="12.75" x14ac:dyDescent="0.2"/>
  <cols>
    <col min="1" max="1" width="24" style="84" customWidth="1"/>
    <col min="2" max="4" width="24" style="85" customWidth="1"/>
    <col min="5" max="16384" width="8.85546875" style="79"/>
  </cols>
  <sheetData>
    <row r="1" spans="1:4" s="1" customFormat="1" ht="15" x14ac:dyDescent="0.25">
      <c r="A1" s="13" t="s">
        <v>72</v>
      </c>
      <c r="B1" s="3"/>
      <c r="C1" s="4"/>
      <c r="D1" s="42"/>
    </row>
    <row r="2" spans="1:4" s="1" customFormat="1" x14ac:dyDescent="0.2">
      <c r="A2" s="17" t="s">
        <v>8</v>
      </c>
      <c r="B2" s="15"/>
      <c r="C2" s="16"/>
      <c r="D2" s="43"/>
    </row>
    <row r="3" spans="1:4" s="1" customFormat="1" ht="110.25" customHeight="1" x14ac:dyDescent="0.2">
      <c r="A3" s="113" t="s">
        <v>79</v>
      </c>
      <c r="B3" s="113"/>
      <c r="C3" s="113"/>
      <c r="D3" s="113"/>
    </row>
    <row r="4" spans="1:4" s="1" customFormat="1" x14ac:dyDescent="0.2">
      <c r="A4" s="2"/>
      <c r="B4" s="3"/>
      <c r="C4" s="4"/>
      <c r="D4" s="42"/>
    </row>
    <row r="5" spans="1:4" s="5" customFormat="1" ht="42.75" customHeight="1" x14ac:dyDescent="0.25">
      <c r="A5" s="14"/>
      <c r="B5" s="36" t="s">
        <v>37</v>
      </c>
      <c r="C5" s="65" t="s">
        <v>76</v>
      </c>
      <c r="D5" s="44" t="s">
        <v>38</v>
      </c>
    </row>
    <row r="6" spans="1:4" s="55" customFormat="1" ht="17.25" customHeight="1" x14ac:dyDescent="0.25">
      <c r="A6" s="52" t="s">
        <v>13</v>
      </c>
      <c r="B6" s="53" t="s">
        <v>12</v>
      </c>
      <c r="C6" s="54" t="s">
        <v>12</v>
      </c>
      <c r="D6" s="56" t="s">
        <v>31</v>
      </c>
    </row>
    <row r="7" spans="1:4" s="1" customFormat="1" x14ac:dyDescent="0.2">
      <c r="A7" s="37">
        <v>35064</v>
      </c>
      <c r="B7" s="29">
        <v>12.57</v>
      </c>
      <c r="C7" s="69"/>
      <c r="D7" s="69"/>
    </row>
    <row r="8" spans="1:4" s="1" customFormat="1" x14ac:dyDescent="0.2">
      <c r="A8" s="37">
        <v>35155</v>
      </c>
      <c r="B8" s="29">
        <v>11.08</v>
      </c>
      <c r="C8" s="69"/>
      <c r="D8" s="69"/>
    </row>
    <row r="9" spans="1:4" s="1" customFormat="1" x14ac:dyDescent="0.2">
      <c r="A9" s="37">
        <v>35246</v>
      </c>
      <c r="B9" s="29">
        <v>10.3</v>
      </c>
      <c r="C9" s="69"/>
      <c r="D9" s="69"/>
    </row>
    <row r="10" spans="1:4" s="1" customFormat="1" x14ac:dyDescent="0.2">
      <c r="A10" s="37">
        <v>35338</v>
      </c>
      <c r="B10" s="29">
        <v>10.07</v>
      </c>
      <c r="C10" s="69"/>
      <c r="D10" s="69"/>
    </row>
    <row r="11" spans="1:4" s="1" customFormat="1" x14ac:dyDescent="0.2">
      <c r="A11" s="37">
        <v>35430</v>
      </c>
      <c r="B11" s="29">
        <v>9.6999999999999993</v>
      </c>
      <c r="C11" s="69"/>
      <c r="D11" s="69"/>
    </row>
    <row r="12" spans="1:4" s="1" customFormat="1" x14ac:dyDescent="0.2">
      <c r="A12" s="37">
        <v>35520</v>
      </c>
      <c r="B12" s="29">
        <v>9.43</v>
      </c>
      <c r="C12" s="69"/>
      <c r="D12" s="69"/>
    </row>
    <row r="13" spans="1:4" s="1" customFormat="1" x14ac:dyDescent="0.2">
      <c r="A13" s="37">
        <v>35611</v>
      </c>
      <c r="B13" s="29">
        <v>8.89</v>
      </c>
      <c r="C13" s="69"/>
      <c r="D13" s="69"/>
    </row>
    <row r="14" spans="1:4" s="1" customFormat="1" x14ac:dyDescent="0.2">
      <c r="A14" s="37">
        <v>35703</v>
      </c>
      <c r="B14" s="29">
        <v>8.9700000000000006</v>
      </c>
      <c r="C14" s="69"/>
      <c r="D14" s="69"/>
    </row>
    <row r="15" spans="1:4" s="1" customFormat="1" x14ac:dyDescent="0.2">
      <c r="A15" s="37">
        <v>35795</v>
      </c>
      <c r="B15" s="29">
        <v>9.6</v>
      </c>
      <c r="C15" s="69"/>
      <c r="D15" s="69"/>
    </row>
    <row r="16" spans="1:4" s="1" customFormat="1" x14ac:dyDescent="0.2">
      <c r="A16" s="37">
        <v>35885</v>
      </c>
      <c r="B16" s="29">
        <v>9.1300000000000008</v>
      </c>
      <c r="C16" s="69"/>
      <c r="D16" s="69"/>
    </row>
    <row r="17" spans="1:4" s="1" customFormat="1" x14ac:dyDescent="0.2">
      <c r="A17" s="37">
        <v>35976</v>
      </c>
      <c r="B17" s="29">
        <v>9.39</v>
      </c>
      <c r="C17" s="69"/>
      <c r="D17" s="69"/>
    </row>
    <row r="18" spans="1:4" s="1" customFormat="1" x14ac:dyDescent="0.2">
      <c r="A18" s="37">
        <v>36068</v>
      </c>
      <c r="B18" s="29">
        <v>9.6999999999999993</v>
      </c>
      <c r="C18" s="69"/>
      <c r="D18" s="69"/>
    </row>
    <row r="19" spans="1:4" s="1" customFormat="1" x14ac:dyDescent="0.2">
      <c r="A19" s="37">
        <v>36160</v>
      </c>
      <c r="B19" s="29">
        <v>9.93</v>
      </c>
      <c r="C19" s="69"/>
      <c r="D19" s="69"/>
    </row>
    <row r="20" spans="1:4" s="1" customFormat="1" x14ac:dyDescent="0.2">
      <c r="A20" s="37">
        <v>36250</v>
      </c>
      <c r="B20" s="29">
        <v>10.35</v>
      </c>
      <c r="C20" s="69"/>
      <c r="D20" s="69"/>
    </row>
    <row r="21" spans="1:4" s="1" customFormat="1" x14ac:dyDescent="0.2">
      <c r="A21" s="37">
        <v>36341</v>
      </c>
      <c r="B21" s="29">
        <v>10.96</v>
      </c>
      <c r="C21" s="69"/>
      <c r="D21" s="69"/>
    </row>
    <row r="22" spans="1:4" s="1" customFormat="1" x14ac:dyDescent="0.2">
      <c r="A22" s="37">
        <v>36433</v>
      </c>
      <c r="B22" s="29">
        <v>11.68</v>
      </c>
      <c r="C22" s="69"/>
      <c r="D22" s="69"/>
    </row>
    <row r="23" spans="1:4" s="1" customFormat="1" x14ac:dyDescent="0.2">
      <c r="A23" s="37">
        <v>36525</v>
      </c>
      <c r="B23" s="29">
        <v>11.54</v>
      </c>
      <c r="C23" s="69"/>
      <c r="D23" s="69"/>
    </row>
    <row r="24" spans="1:4" s="1" customFormat="1" x14ac:dyDescent="0.2">
      <c r="A24" s="37">
        <v>36616</v>
      </c>
      <c r="B24" s="29">
        <v>10.66</v>
      </c>
      <c r="C24" s="29">
        <v>10.46</v>
      </c>
      <c r="D24" s="72">
        <v>0.2</v>
      </c>
    </row>
    <row r="25" spans="1:4" s="1" customFormat="1" x14ac:dyDescent="0.2">
      <c r="A25" s="37">
        <v>36707</v>
      </c>
      <c r="B25" s="29">
        <v>10.85</v>
      </c>
      <c r="C25" s="29">
        <v>10.44</v>
      </c>
      <c r="D25" s="72">
        <v>0.41</v>
      </c>
    </row>
    <row r="26" spans="1:4" s="1" customFormat="1" x14ac:dyDescent="0.2">
      <c r="A26" s="37">
        <v>36799</v>
      </c>
      <c r="B26" s="29">
        <v>10.050000000000001</v>
      </c>
      <c r="C26" s="29">
        <v>10.26</v>
      </c>
      <c r="D26" s="72">
        <v>-0.21</v>
      </c>
    </row>
    <row r="27" spans="1:4" s="1" customFormat="1" x14ac:dyDescent="0.2">
      <c r="A27" s="37">
        <v>36891</v>
      </c>
      <c r="B27" s="29">
        <v>10.220000000000001</v>
      </c>
      <c r="C27" s="29">
        <v>10.17</v>
      </c>
      <c r="D27" s="72">
        <v>0.05</v>
      </c>
    </row>
    <row r="28" spans="1:4" s="1" customFormat="1" x14ac:dyDescent="0.2">
      <c r="A28" s="37">
        <v>36981</v>
      </c>
      <c r="B28" s="29">
        <v>10.26</v>
      </c>
      <c r="C28" s="29">
        <v>10.16</v>
      </c>
      <c r="D28" s="72">
        <v>0.11</v>
      </c>
    </row>
    <row r="29" spans="1:4" s="1" customFormat="1" x14ac:dyDescent="0.2">
      <c r="A29" s="37">
        <v>37072</v>
      </c>
      <c r="B29" s="29">
        <v>10.18</v>
      </c>
      <c r="C29" s="29">
        <v>10.130000000000001</v>
      </c>
      <c r="D29" s="72">
        <v>0.04</v>
      </c>
    </row>
    <row r="30" spans="1:4" s="1" customFormat="1" x14ac:dyDescent="0.2">
      <c r="A30" s="37">
        <v>37164</v>
      </c>
      <c r="B30" s="29">
        <v>10.25</v>
      </c>
      <c r="C30" s="29">
        <v>10.16</v>
      </c>
      <c r="D30" s="72">
        <v>0.09</v>
      </c>
    </row>
    <row r="31" spans="1:4" s="1" customFormat="1" x14ac:dyDescent="0.2">
      <c r="A31" s="37">
        <v>37256</v>
      </c>
      <c r="B31" s="29">
        <v>11.59</v>
      </c>
      <c r="C31" s="29">
        <v>10.46</v>
      </c>
      <c r="D31" s="72">
        <v>1.1299999999999999</v>
      </c>
    </row>
    <row r="32" spans="1:4" s="1" customFormat="1" x14ac:dyDescent="0.2">
      <c r="A32" s="37">
        <v>37346</v>
      </c>
      <c r="B32" s="29">
        <v>11.82</v>
      </c>
      <c r="C32" s="29">
        <v>10.76</v>
      </c>
      <c r="D32" s="72">
        <v>1.06</v>
      </c>
    </row>
    <row r="33" spans="1:4" s="1" customFormat="1" x14ac:dyDescent="0.2">
      <c r="A33" s="37">
        <v>37437</v>
      </c>
      <c r="B33" s="29">
        <v>11.85</v>
      </c>
      <c r="C33" s="29">
        <v>10.99</v>
      </c>
      <c r="D33" s="72">
        <v>0.87</v>
      </c>
    </row>
    <row r="34" spans="1:4" s="1" customFormat="1" x14ac:dyDescent="0.2">
      <c r="A34" s="37">
        <v>37529</v>
      </c>
      <c r="B34" s="29">
        <v>12.75</v>
      </c>
      <c r="C34" s="29">
        <v>11.33</v>
      </c>
      <c r="D34" s="72">
        <v>1.42</v>
      </c>
    </row>
    <row r="35" spans="1:4" s="1" customFormat="1" x14ac:dyDescent="0.2">
      <c r="A35" s="37">
        <v>37621</v>
      </c>
      <c r="B35" s="29">
        <v>14.06</v>
      </c>
      <c r="C35" s="29">
        <v>11.85</v>
      </c>
      <c r="D35" s="72">
        <v>2.21</v>
      </c>
    </row>
    <row r="36" spans="1:4" s="1" customFormat="1" x14ac:dyDescent="0.2">
      <c r="A36" s="37">
        <v>37711</v>
      </c>
      <c r="B36" s="29">
        <v>14.42</v>
      </c>
      <c r="C36" s="29">
        <v>12.33</v>
      </c>
      <c r="D36" s="72">
        <v>2.09</v>
      </c>
    </row>
    <row r="37" spans="1:4" s="1" customFormat="1" x14ac:dyDescent="0.2">
      <c r="A37" s="37">
        <v>37802</v>
      </c>
      <c r="B37" s="29">
        <v>15.35</v>
      </c>
      <c r="C37" s="29">
        <v>12.88</v>
      </c>
      <c r="D37" s="72">
        <v>2.46</v>
      </c>
    </row>
    <row r="38" spans="1:4" s="1" customFormat="1" x14ac:dyDescent="0.2">
      <c r="A38" s="37">
        <v>37894</v>
      </c>
      <c r="B38" s="29">
        <v>17.68</v>
      </c>
      <c r="C38" s="29">
        <v>13.79</v>
      </c>
      <c r="D38" s="72">
        <v>3.89</v>
      </c>
    </row>
    <row r="39" spans="1:4" s="1" customFormat="1" x14ac:dyDescent="0.2">
      <c r="A39" s="37">
        <v>37986</v>
      </c>
      <c r="B39" s="29">
        <v>19.82</v>
      </c>
      <c r="C39" s="29">
        <v>14.95</v>
      </c>
      <c r="D39" s="72">
        <v>4.87</v>
      </c>
    </row>
    <row r="40" spans="1:4" s="1" customFormat="1" x14ac:dyDescent="0.2">
      <c r="A40" s="37">
        <v>38077</v>
      </c>
      <c r="B40" s="29">
        <v>21.28</v>
      </c>
      <c r="C40" s="29">
        <v>16.14</v>
      </c>
      <c r="D40" s="72">
        <v>5.14</v>
      </c>
    </row>
    <row r="41" spans="1:4" s="1" customFormat="1" x14ac:dyDescent="0.2">
      <c r="A41" s="37">
        <v>38168</v>
      </c>
      <c r="B41" s="29">
        <v>23.21</v>
      </c>
      <c r="C41" s="29">
        <v>17.420000000000002</v>
      </c>
      <c r="D41" s="72">
        <v>5.79</v>
      </c>
    </row>
    <row r="42" spans="1:4" s="1" customFormat="1" x14ac:dyDescent="0.2">
      <c r="A42" s="37">
        <v>38260</v>
      </c>
      <c r="B42" s="29">
        <v>24.09</v>
      </c>
      <c r="C42" s="29">
        <v>18.489999999999998</v>
      </c>
      <c r="D42" s="72">
        <v>5.6</v>
      </c>
    </row>
    <row r="43" spans="1:4" s="1" customFormat="1" x14ac:dyDescent="0.2">
      <c r="A43" s="37">
        <v>38352</v>
      </c>
      <c r="B43" s="29">
        <v>25.84</v>
      </c>
      <c r="C43" s="29">
        <v>19.62</v>
      </c>
      <c r="D43" s="72">
        <v>6.21</v>
      </c>
    </row>
    <row r="44" spans="1:4" s="1" customFormat="1" x14ac:dyDescent="0.2">
      <c r="A44" s="37">
        <v>38442</v>
      </c>
      <c r="B44" s="29">
        <v>27.07</v>
      </c>
      <c r="C44" s="29">
        <v>20.72</v>
      </c>
      <c r="D44" s="72">
        <v>6.35</v>
      </c>
    </row>
    <row r="45" spans="1:4" s="1" customFormat="1" x14ac:dyDescent="0.2">
      <c r="A45" s="37">
        <v>38533</v>
      </c>
      <c r="B45" s="29">
        <v>28.95</v>
      </c>
      <c r="C45" s="29">
        <v>21.94</v>
      </c>
      <c r="D45" s="72">
        <v>7.01</v>
      </c>
    </row>
    <row r="46" spans="1:4" s="1" customFormat="1" x14ac:dyDescent="0.2">
      <c r="A46" s="37">
        <v>38625</v>
      </c>
      <c r="B46" s="29">
        <v>31.6</v>
      </c>
      <c r="C46" s="29">
        <v>23.47</v>
      </c>
      <c r="D46" s="72">
        <v>8.14</v>
      </c>
    </row>
    <row r="47" spans="1:4" s="1" customFormat="1" x14ac:dyDescent="0.2">
      <c r="A47" s="37">
        <v>38717</v>
      </c>
      <c r="B47" s="29">
        <v>34.83</v>
      </c>
      <c r="C47" s="29">
        <v>25.35</v>
      </c>
      <c r="D47" s="72">
        <v>9.48</v>
      </c>
    </row>
    <row r="48" spans="1:4" s="1" customFormat="1" x14ac:dyDescent="0.2">
      <c r="A48" s="37">
        <v>38807</v>
      </c>
      <c r="B48" s="29">
        <v>37.67</v>
      </c>
      <c r="C48" s="29">
        <v>27.4</v>
      </c>
      <c r="D48" s="72">
        <v>10.27</v>
      </c>
    </row>
    <row r="49" spans="1:4" s="1" customFormat="1" x14ac:dyDescent="0.2">
      <c r="A49" s="37">
        <v>38898</v>
      </c>
      <c r="B49" s="29">
        <v>40.83</v>
      </c>
      <c r="C49" s="29">
        <v>29.62</v>
      </c>
      <c r="D49" s="72">
        <v>11.21</v>
      </c>
    </row>
    <row r="50" spans="1:4" s="1" customFormat="1" x14ac:dyDescent="0.2">
      <c r="A50" s="37">
        <v>38990</v>
      </c>
      <c r="B50" s="29">
        <v>43.41</v>
      </c>
      <c r="C50" s="29">
        <v>31.79</v>
      </c>
      <c r="D50" s="72">
        <v>11.61</v>
      </c>
    </row>
    <row r="51" spans="1:4" s="1" customFormat="1" x14ac:dyDescent="0.2">
      <c r="A51" s="37">
        <v>39082</v>
      </c>
      <c r="B51" s="29">
        <v>46.14</v>
      </c>
      <c r="C51" s="29">
        <v>33.96</v>
      </c>
      <c r="D51" s="72">
        <v>12.19</v>
      </c>
    </row>
    <row r="52" spans="1:4" s="1" customFormat="1" x14ac:dyDescent="0.2">
      <c r="A52" s="37">
        <v>39172</v>
      </c>
      <c r="B52" s="29">
        <v>48.17</v>
      </c>
      <c r="C52" s="29">
        <v>35.97</v>
      </c>
      <c r="D52" s="72">
        <v>12.2</v>
      </c>
    </row>
    <row r="53" spans="1:4" s="1" customFormat="1" x14ac:dyDescent="0.2">
      <c r="A53" s="37">
        <v>39263</v>
      </c>
      <c r="B53" s="29">
        <v>50.49</v>
      </c>
      <c r="C53" s="29">
        <v>37.950000000000003</v>
      </c>
      <c r="D53" s="72">
        <v>12.54</v>
      </c>
    </row>
    <row r="54" spans="1:4" s="1" customFormat="1" x14ac:dyDescent="0.2">
      <c r="A54" s="37">
        <v>39355</v>
      </c>
      <c r="B54" s="29">
        <v>53.23</v>
      </c>
      <c r="C54" s="29">
        <v>40.03</v>
      </c>
      <c r="D54" s="72">
        <v>13.2</v>
      </c>
    </row>
    <row r="55" spans="1:4" s="1" customFormat="1" x14ac:dyDescent="0.2">
      <c r="A55" s="37">
        <v>39447</v>
      </c>
      <c r="B55" s="29">
        <v>55.81</v>
      </c>
      <c r="C55" s="29">
        <v>42.16</v>
      </c>
      <c r="D55" s="72">
        <v>13.65</v>
      </c>
    </row>
    <row r="56" spans="1:4" s="1" customFormat="1" x14ac:dyDescent="0.2">
      <c r="A56" s="37">
        <v>39538</v>
      </c>
      <c r="B56" s="29">
        <v>56.38</v>
      </c>
      <c r="C56" s="29">
        <v>43.89</v>
      </c>
      <c r="D56" s="72">
        <v>12.5</v>
      </c>
    </row>
    <row r="57" spans="1:4" s="1" customFormat="1" x14ac:dyDescent="0.2">
      <c r="A57" s="37">
        <v>39629</v>
      </c>
      <c r="B57" s="29">
        <v>57.39</v>
      </c>
      <c r="C57" s="29">
        <v>45.38</v>
      </c>
      <c r="D57" s="72">
        <v>12.01</v>
      </c>
    </row>
    <row r="58" spans="1:4" s="1" customFormat="1" x14ac:dyDescent="0.2">
      <c r="A58" s="37">
        <v>39721</v>
      </c>
      <c r="B58" s="29">
        <v>58.29</v>
      </c>
      <c r="C58" s="29">
        <v>46.69</v>
      </c>
      <c r="D58" s="72">
        <v>11.61</v>
      </c>
    </row>
    <row r="59" spans="1:4" s="1" customFormat="1" x14ac:dyDescent="0.2">
      <c r="A59" s="37">
        <v>39813</v>
      </c>
      <c r="B59" s="29">
        <v>58.38</v>
      </c>
      <c r="C59" s="29">
        <v>47.71</v>
      </c>
      <c r="D59" s="72">
        <v>10.66</v>
      </c>
    </row>
    <row r="60" spans="1:4" s="1" customFormat="1" x14ac:dyDescent="0.2">
      <c r="A60" s="37">
        <v>39903</v>
      </c>
      <c r="B60" s="29">
        <v>58.49</v>
      </c>
      <c r="C60" s="29">
        <v>48.61</v>
      </c>
      <c r="D60" s="72">
        <v>9.89</v>
      </c>
    </row>
    <row r="61" spans="1:4" s="1" customFormat="1" x14ac:dyDescent="0.2">
      <c r="A61" s="37">
        <v>39994</v>
      </c>
      <c r="B61" s="29">
        <v>59.95</v>
      </c>
      <c r="C61" s="29">
        <v>49.7</v>
      </c>
      <c r="D61" s="72">
        <v>10.25</v>
      </c>
    </row>
    <row r="62" spans="1:4" s="1" customFormat="1" x14ac:dyDescent="0.2">
      <c r="A62" s="37">
        <v>40086</v>
      </c>
      <c r="B62" s="29">
        <v>63.2</v>
      </c>
      <c r="C62" s="29">
        <v>51.39</v>
      </c>
      <c r="D62" s="72">
        <v>11.81</v>
      </c>
    </row>
    <row r="63" spans="1:4" s="1" customFormat="1" x14ac:dyDescent="0.2">
      <c r="A63" s="37">
        <v>40178</v>
      </c>
      <c r="B63" s="29">
        <v>65.959999999999994</v>
      </c>
      <c r="C63" s="29">
        <v>53.43</v>
      </c>
      <c r="D63" s="72">
        <v>12.53</v>
      </c>
    </row>
    <row r="64" spans="1:4" s="1" customFormat="1" x14ac:dyDescent="0.2">
      <c r="A64" s="37">
        <v>40268</v>
      </c>
      <c r="B64" s="29">
        <v>64.69</v>
      </c>
      <c r="C64" s="29">
        <v>54.75</v>
      </c>
      <c r="D64" s="72">
        <v>9.94</v>
      </c>
    </row>
    <row r="65" spans="1:4" s="1" customFormat="1" x14ac:dyDescent="0.2">
      <c r="A65" s="37">
        <v>40359</v>
      </c>
      <c r="B65" s="29">
        <v>63.41</v>
      </c>
      <c r="C65" s="29">
        <v>55.42</v>
      </c>
      <c r="D65" s="72">
        <v>8</v>
      </c>
    </row>
    <row r="66" spans="1:4" s="1" customFormat="1" x14ac:dyDescent="0.2">
      <c r="A66" s="37">
        <v>40451</v>
      </c>
      <c r="B66" s="29">
        <v>60.93</v>
      </c>
      <c r="C66" s="29">
        <v>55.3</v>
      </c>
      <c r="D66" s="72">
        <v>5.62</v>
      </c>
    </row>
    <row r="67" spans="1:4" s="1" customFormat="1" x14ac:dyDescent="0.2">
      <c r="A67" s="37">
        <v>40543</v>
      </c>
      <c r="B67" s="29">
        <v>58.22</v>
      </c>
      <c r="C67" s="29">
        <v>54.66</v>
      </c>
      <c r="D67" s="72">
        <v>3.56</v>
      </c>
    </row>
    <row r="68" spans="1:4" s="1" customFormat="1" x14ac:dyDescent="0.2">
      <c r="A68" s="37">
        <v>40633</v>
      </c>
      <c r="B68" s="29">
        <v>56.45</v>
      </c>
      <c r="C68" s="29">
        <v>54</v>
      </c>
      <c r="D68" s="72">
        <v>2.4500000000000002</v>
      </c>
    </row>
    <row r="69" spans="1:4" s="1" customFormat="1" x14ac:dyDescent="0.2">
      <c r="A69" s="37">
        <v>40724</v>
      </c>
      <c r="B69" s="29">
        <v>54.74</v>
      </c>
      <c r="C69" s="29">
        <v>53.37</v>
      </c>
      <c r="D69" s="72">
        <v>1.38</v>
      </c>
    </row>
    <row r="70" spans="1:4" s="1" customFormat="1" x14ac:dyDescent="0.2">
      <c r="A70" s="37">
        <v>40816</v>
      </c>
      <c r="B70" s="29">
        <v>53.39</v>
      </c>
      <c r="C70" s="29">
        <v>52.85</v>
      </c>
      <c r="D70" s="72">
        <v>0.54</v>
      </c>
    </row>
    <row r="71" spans="1:4" s="1" customFormat="1" x14ac:dyDescent="0.2">
      <c r="A71" s="37">
        <v>40908</v>
      </c>
      <c r="B71" s="29">
        <v>51.45</v>
      </c>
      <c r="C71" s="29">
        <v>52.27</v>
      </c>
      <c r="D71" s="72">
        <v>-0.83</v>
      </c>
    </row>
    <row r="72" spans="1:4" s="1" customFormat="1" x14ac:dyDescent="0.2">
      <c r="A72" s="37">
        <v>40999</v>
      </c>
      <c r="B72" s="29">
        <v>49.81</v>
      </c>
      <c r="C72" s="29">
        <v>51.66</v>
      </c>
      <c r="D72" s="72">
        <v>-1.85</v>
      </c>
    </row>
    <row r="73" spans="1:4" s="1" customFormat="1" x14ac:dyDescent="0.2">
      <c r="A73" s="37">
        <v>41090</v>
      </c>
      <c r="B73" s="29">
        <v>49.41</v>
      </c>
      <c r="C73" s="29">
        <v>51.28</v>
      </c>
      <c r="D73" s="72">
        <v>-1.87</v>
      </c>
    </row>
    <row r="74" spans="1:4" s="1" customFormat="1" x14ac:dyDescent="0.2">
      <c r="A74" s="37">
        <v>41182</v>
      </c>
      <c r="B74" s="29">
        <v>48.54</v>
      </c>
      <c r="C74" s="29">
        <v>50.97</v>
      </c>
      <c r="D74" s="72">
        <v>-2.4300000000000002</v>
      </c>
    </row>
    <row r="75" spans="1:4" s="1" customFormat="1" x14ac:dyDescent="0.2">
      <c r="A75" s="37">
        <v>41274</v>
      </c>
      <c r="B75" s="29">
        <v>47.56</v>
      </c>
      <c r="C75" s="29">
        <v>50.67</v>
      </c>
      <c r="D75" s="72">
        <v>-3.11</v>
      </c>
    </row>
    <row r="76" spans="1:4" s="1" customFormat="1" x14ac:dyDescent="0.2">
      <c r="A76" s="37">
        <v>41364</v>
      </c>
      <c r="B76" s="29">
        <v>46.83</v>
      </c>
      <c r="C76" s="29">
        <v>50.39</v>
      </c>
      <c r="D76" s="72">
        <v>-3.56</v>
      </c>
    </row>
    <row r="77" spans="1:4" s="1" customFormat="1" x14ac:dyDescent="0.2">
      <c r="A77" s="37">
        <v>41455</v>
      </c>
      <c r="B77" s="29">
        <v>45.94</v>
      </c>
      <c r="C77" s="29">
        <v>50.06</v>
      </c>
      <c r="D77" s="72">
        <v>-4.12</v>
      </c>
    </row>
    <row r="78" spans="1:4" s="1" customFormat="1" x14ac:dyDescent="0.2">
      <c r="A78" s="37">
        <v>41547</v>
      </c>
      <c r="B78" s="29">
        <v>45.34</v>
      </c>
      <c r="C78" s="29">
        <v>49.76</v>
      </c>
      <c r="D78" s="72">
        <v>-4.43</v>
      </c>
    </row>
    <row r="79" spans="1:4" s="1" customFormat="1" x14ac:dyDescent="0.2">
      <c r="A79" s="37">
        <v>41639</v>
      </c>
      <c r="B79" s="29">
        <v>44.08</v>
      </c>
      <c r="C79" s="29">
        <v>49.34</v>
      </c>
      <c r="D79" s="72">
        <v>-5.25</v>
      </c>
    </row>
    <row r="80" spans="1:4" s="1" customFormat="1" x14ac:dyDescent="0.2">
      <c r="A80" s="37">
        <v>41729</v>
      </c>
      <c r="B80" s="29">
        <v>43.24</v>
      </c>
      <c r="C80" s="29">
        <v>48.89</v>
      </c>
      <c r="D80" s="72">
        <v>-5.65</v>
      </c>
    </row>
    <row r="81" spans="1:4" s="1" customFormat="1" x14ac:dyDescent="0.2">
      <c r="A81" s="37">
        <v>41820</v>
      </c>
      <c r="B81" s="29">
        <v>42.91</v>
      </c>
      <c r="C81" s="29">
        <v>48.55</v>
      </c>
      <c r="D81" s="72">
        <v>-5.63</v>
      </c>
    </row>
    <row r="82" spans="1:4" s="1" customFormat="1" x14ac:dyDescent="0.2">
      <c r="A82" s="37">
        <v>41912</v>
      </c>
      <c r="B82" s="29">
        <v>42.41</v>
      </c>
      <c r="C82" s="29">
        <v>48.24</v>
      </c>
      <c r="D82" s="72">
        <v>-5.83</v>
      </c>
    </row>
    <row r="83" spans="1:4" s="1" customFormat="1" x14ac:dyDescent="0.2">
      <c r="A83" s="37">
        <v>42004</v>
      </c>
      <c r="B83" s="29">
        <v>41.47</v>
      </c>
      <c r="C83" s="29">
        <v>47.86</v>
      </c>
      <c r="D83" s="72">
        <v>-6.39</v>
      </c>
    </row>
    <row r="84" spans="1:4" s="1" customFormat="1" x14ac:dyDescent="0.2">
      <c r="A84" s="37">
        <v>42094</v>
      </c>
      <c r="B84" s="29">
        <v>41</v>
      </c>
      <c r="C84" s="29">
        <v>47.5</v>
      </c>
      <c r="D84" s="72">
        <v>-6.5</v>
      </c>
    </row>
    <row r="85" spans="1:4" s="1" customFormat="1" x14ac:dyDescent="0.2">
      <c r="A85" s="37">
        <v>42185</v>
      </c>
      <c r="B85" s="77">
        <v>41.64</v>
      </c>
      <c r="C85" s="77">
        <v>47.39</v>
      </c>
      <c r="D85" s="77">
        <v>-5.75</v>
      </c>
    </row>
    <row r="86" spans="1:4" s="1" customFormat="1" x14ac:dyDescent="0.2">
      <c r="A86" s="37">
        <v>42277</v>
      </c>
      <c r="B86" s="77">
        <v>42.23</v>
      </c>
      <c r="C86" s="77">
        <v>47.47</v>
      </c>
      <c r="D86" s="77">
        <v>-5.23</v>
      </c>
    </row>
    <row r="87" spans="1:4" s="1" customFormat="1" x14ac:dyDescent="0.2">
      <c r="A87" s="37">
        <v>42369</v>
      </c>
      <c r="B87" s="77">
        <v>41.77</v>
      </c>
      <c r="C87" s="77">
        <v>47.45</v>
      </c>
      <c r="D87" s="77">
        <v>-5.68</v>
      </c>
    </row>
    <row r="88" spans="1:4" s="1" customFormat="1" x14ac:dyDescent="0.2">
      <c r="A88" s="37">
        <v>42460</v>
      </c>
      <c r="B88" s="77">
        <v>42.12</v>
      </c>
      <c r="C88" s="77">
        <v>47.48</v>
      </c>
      <c r="D88" s="77">
        <v>-5.36</v>
      </c>
    </row>
    <row r="89" spans="1:4" s="1" customFormat="1" x14ac:dyDescent="0.2">
      <c r="A89" s="37">
        <v>42551</v>
      </c>
      <c r="B89" s="77">
        <v>43.11</v>
      </c>
      <c r="C89" s="77">
        <v>47.68</v>
      </c>
      <c r="D89" s="77">
        <v>-4.5599999999999996</v>
      </c>
    </row>
    <row r="90" spans="1:4" s="1" customFormat="1" x14ac:dyDescent="0.2">
      <c r="A90" s="37">
        <v>42643</v>
      </c>
      <c r="B90" s="77">
        <v>43.85</v>
      </c>
      <c r="C90" s="77">
        <v>47.95</v>
      </c>
      <c r="D90" s="77">
        <v>-4.0999999999999996</v>
      </c>
    </row>
    <row r="91" spans="1:4" s="1" customFormat="1" x14ac:dyDescent="0.2">
      <c r="A91" s="37">
        <v>42735</v>
      </c>
      <c r="B91" s="77">
        <v>43.49</v>
      </c>
      <c r="C91" s="77">
        <v>48.06</v>
      </c>
      <c r="D91" s="77">
        <v>-4.57</v>
      </c>
    </row>
    <row r="92" spans="1:4" s="1" customFormat="1" x14ac:dyDescent="0.2">
      <c r="A92" s="37">
        <v>42825</v>
      </c>
      <c r="B92" s="77">
        <v>43.37</v>
      </c>
      <c r="C92" s="77">
        <v>48.06</v>
      </c>
      <c r="D92" s="77">
        <v>-4.6900000000000004</v>
      </c>
    </row>
    <row r="93" spans="1:4" s="1" customFormat="1" x14ac:dyDescent="0.2">
      <c r="A93" s="37">
        <v>42916</v>
      </c>
      <c r="B93" s="77">
        <v>43.27</v>
      </c>
      <c r="C93" s="77">
        <v>47.97</v>
      </c>
      <c r="D93" s="77">
        <v>-4.7</v>
      </c>
    </row>
    <row r="94" spans="1:4" s="1" customFormat="1" x14ac:dyDescent="0.2">
      <c r="A94" s="37">
        <v>43008</v>
      </c>
      <c r="B94" s="77">
        <v>43.58</v>
      </c>
      <c r="C94" s="77">
        <v>47.93</v>
      </c>
      <c r="D94" s="77">
        <v>-4.3499999999999996</v>
      </c>
    </row>
    <row r="95" spans="1:4" s="1" customFormat="1" x14ac:dyDescent="0.2">
      <c r="A95" s="37">
        <v>43100</v>
      </c>
      <c r="B95" s="77">
        <v>42.48</v>
      </c>
      <c r="C95" s="77">
        <v>47.67</v>
      </c>
      <c r="D95" s="77">
        <v>-5.18</v>
      </c>
    </row>
    <row r="96" spans="1:4" s="1" customFormat="1" x14ac:dyDescent="0.2">
      <c r="A96" s="37">
        <v>43190</v>
      </c>
      <c r="B96" s="77">
        <v>42.47</v>
      </c>
      <c r="C96" s="77">
        <v>47.45</v>
      </c>
      <c r="D96" s="77">
        <v>-4.9800000000000004</v>
      </c>
    </row>
    <row r="97" spans="1:4" s="1" customFormat="1" x14ac:dyDescent="0.2">
      <c r="A97" s="37">
        <v>43281</v>
      </c>
      <c r="B97" s="77">
        <v>43.55</v>
      </c>
      <c r="C97" s="77">
        <v>47.5</v>
      </c>
      <c r="D97" s="77">
        <v>-3.96</v>
      </c>
    </row>
    <row r="98" spans="1:4" s="1" customFormat="1" x14ac:dyDescent="0.2">
      <c r="A98" s="37">
        <v>43373</v>
      </c>
      <c r="B98" s="77">
        <v>42.93</v>
      </c>
      <c r="C98" s="77">
        <v>47.41</v>
      </c>
      <c r="D98" s="77">
        <v>-4.4800000000000004</v>
      </c>
    </row>
    <row r="99" spans="1:4" s="1" customFormat="1" x14ac:dyDescent="0.2">
      <c r="A99" s="37">
        <v>43465</v>
      </c>
      <c r="B99" s="77">
        <v>42.06</v>
      </c>
      <c r="C99" s="77">
        <v>47.15</v>
      </c>
      <c r="D99" s="77">
        <v>-5.0999999999999996</v>
      </c>
    </row>
    <row r="100" spans="1:4" s="1" customFormat="1" x14ac:dyDescent="0.2">
      <c r="A100" s="37">
        <v>43555</v>
      </c>
      <c r="B100" s="77">
        <v>41.65</v>
      </c>
      <c r="C100" s="77">
        <v>46.83</v>
      </c>
      <c r="D100" s="77">
        <v>-5.18</v>
      </c>
    </row>
    <row r="101" spans="1:4" s="1" customFormat="1" x14ac:dyDescent="0.2">
      <c r="A101" s="37">
        <v>43646</v>
      </c>
      <c r="B101" s="77">
        <v>41.48</v>
      </c>
      <c r="C101" s="77">
        <v>46.51</v>
      </c>
      <c r="D101" s="77">
        <v>-5.04</v>
      </c>
    </row>
    <row r="102" spans="1:4" s="1" customFormat="1" x14ac:dyDescent="0.2">
      <c r="A102" s="37">
        <v>43738</v>
      </c>
      <c r="B102" s="77">
        <v>41.47</v>
      </c>
      <c r="C102" s="77">
        <v>46.29</v>
      </c>
      <c r="D102" s="77">
        <v>-4.82</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4"/>
  <sheetViews>
    <sheetView zoomScaleNormal="100" workbookViewId="0">
      <pane ySplit="6" topLeftCell="A85" activePane="bottomLeft" state="frozen"/>
      <selection activeCell="B1" sqref="B1"/>
      <selection pane="bottomLeft" activeCell="D103" sqref="D103"/>
    </sheetView>
  </sheetViews>
  <sheetFormatPr defaultColWidth="8.85546875" defaultRowHeight="12.75" x14ac:dyDescent="0.2"/>
  <cols>
    <col min="1" max="1" width="24" style="27" customWidth="1"/>
    <col min="2" max="2" width="24" style="6" customWidth="1"/>
    <col min="3" max="3" width="24" style="30" customWidth="1"/>
    <col min="4" max="4" width="24" style="47" customWidth="1"/>
    <col min="5" max="16384" width="8.85546875" style="1"/>
  </cols>
  <sheetData>
    <row r="1" spans="1:4" ht="15" x14ac:dyDescent="0.25">
      <c r="A1" s="13" t="s">
        <v>73</v>
      </c>
      <c r="B1" s="3"/>
      <c r="C1" s="4"/>
      <c r="D1" s="42"/>
    </row>
    <row r="2" spans="1:4" x14ac:dyDescent="0.2">
      <c r="A2" s="17" t="s">
        <v>10</v>
      </c>
      <c r="B2" s="15"/>
      <c r="C2" s="16"/>
      <c r="D2" s="43"/>
    </row>
    <row r="3" spans="1:4" ht="76.5" customHeight="1" x14ac:dyDescent="0.2">
      <c r="A3" s="113" t="s">
        <v>80</v>
      </c>
      <c r="B3" s="113"/>
      <c r="C3" s="113"/>
      <c r="D3" s="113"/>
    </row>
    <row r="4" spans="1:4" x14ac:dyDescent="0.2">
      <c r="A4" s="2"/>
      <c r="B4" s="3"/>
      <c r="C4" s="4"/>
      <c r="D4" s="42"/>
    </row>
    <row r="5" spans="1:4" s="5" customFormat="1" ht="42.75" customHeight="1" x14ac:dyDescent="0.25">
      <c r="A5" s="14"/>
      <c r="B5" s="36" t="s">
        <v>51</v>
      </c>
      <c r="C5" s="38" t="s">
        <v>33</v>
      </c>
      <c r="D5" s="44" t="s">
        <v>52</v>
      </c>
    </row>
    <row r="6" spans="1:4" s="55" customFormat="1" ht="17.25" customHeight="1" x14ac:dyDescent="0.25">
      <c r="A6" s="52" t="s">
        <v>13</v>
      </c>
      <c r="B6" s="53" t="s">
        <v>50</v>
      </c>
      <c r="C6" s="59" t="s">
        <v>89</v>
      </c>
      <c r="D6" s="58" t="s">
        <v>89</v>
      </c>
    </row>
    <row r="7" spans="1:4" x14ac:dyDescent="0.2">
      <c r="A7" s="37">
        <v>35064</v>
      </c>
      <c r="B7" s="69" t="s">
        <v>89</v>
      </c>
      <c r="C7" s="69" t="s">
        <v>89</v>
      </c>
      <c r="D7" s="69" t="s">
        <v>89</v>
      </c>
    </row>
    <row r="8" spans="1:4" x14ac:dyDescent="0.2">
      <c r="A8" s="37">
        <v>35155</v>
      </c>
      <c r="B8" s="69" t="s">
        <v>89</v>
      </c>
      <c r="C8" s="69" t="s">
        <v>89</v>
      </c>
      <c r="D8" s="69" t="s">
        <v>89</v>
      </c>
    </row>
    <row r="9" spans="1:4" x14ac:dyDescent="0.2">
      <c r="A9" s="37">
        <v>35246</v>
      </c>
      <c r="B9" s="69" t="s">
        <v>89</v>
      </c>
      <c r="C9" s="69" t="s">
        <v>89</v>
      </c>
      <c r="D9" s="69" t="s">
        <v>89</v>
      </c>
    </row>
    <row r="10" spans="1:4" x14ac:dyDescent="0.2">
      <c r="A10" s="37">
        <v>35338</v>
      </c>
      <c r="B10" s="69" t="s">
        <v>89</v>
      </c>
      <c r="C10" s="69" t="s">
        <v>89</v>
      </c>
      <c r="D10" s="69" t="s">
        <v>89</v>
      </c>
    </row>
    <row r="11" spans="1:4" x14ac:dyDescent="0.2">
      <c r="A11" s="37">
        <v>35430</v>
      </c>
      <c r="B11" s="69" t="s">
        <v>89</v>
      </c>
      <c r="C11" s="69" t="s">
        <v>89</v>
      </c>
      <c r="D11" s="69" t="s">
        <v>89</v>
      </c>
    </row>
    <row r="12" spans="1:4" x14ac:dyDescent="0.2">
      <c r="A12" s="37">
        <v>35520</v>
      </c>
      <c r="B12" s="69" t="s">
        <v>89</v>
      </c>
      <c r="C12" s="69" t="s">
        <v>89</v>
      </c>
      <c r="D12" s="69" t="s">
        <v>89</v>
      </c>
    </row>
    <row r="13" spans="1:4" x14ac:dyDescent="0.2">
      <c r="A13" s="37">
        <v>35611</v>
      </c>
      <c r="B13" s="69" t="s">
        <v>89</v>
      </c>
      <c r="C13" s="69" t="s">
        <v>89</v>
      </c>
      <c r="D13" s="69" t="s">
        <v>89</v>
      </c>
    </row>
    <row r="14" spans="1:4" x14ac:dyDescent="0.2">
      <c r="A14" s="37">
        <v>35703</v>
      </c>
      <c r="B14" s="69" t="s">
        <v>89</v>
      </c>
      <c r="C14" s="69" t="s">
        <v>89</v>
      </c>
      <c r="D14" s="69" t="s">
        <v>89</v>
      </c>
    </row>
    <row r="15" spans="1:4" x14ac:dyDescent="0.2">
      <c r="A15" s="37">
        <v>35795</v>
      </c>
      <c r="B15" s="69" t="s">
        <v>89</v>
      </c>
      <c r="C15" s="69" t="s">
        <v>89</v>
      </c>
      <c r="D15" s="69" t="s">
        <v>89</v>
      </c>
    </row>
    <row r="16" spans="1:4" x14ac:dyDescent="0.2">
      <c r="A16" s="37">
        <v>35885</v>
      </c>
      <c r="B16" s="69" t="s">
        <v>89</v>
      </c>
      <c r="C16" s="69" t="s">
        <v>89</v>
      </c>
      <c r="D16" s="69" t="s">
        <v>89</v>
      </c>
    </row>
    <row r="17" spans="1:4" x14ac:dyDescent="0.2">
      <c r="A17" s="37">
        <v>35976</v>
      </c>
      <c r="B17" s="69" t="s">
        <v>89</v>
      </c>
      <c r="C17" s="69" t="s">
        <v>89</v>
      </c>
      <c r="D17" s="69" t="s">
        <v>89</v>
      </c>
    </row>
    <row r="18" spans="1:4" x14ac:dyDescent="0.2">
      <c r="A18" s="37">
        <v>36068</v>
      </c>
      <c r="B18" s="69" t="s">
        <v>89</v>
      </c>
      <c r="C18" s="69" t="s">
        <v>89</v>
      </c>
      <c r="D18" s="69" t="s">
        <v>89</v>
      </c>
    </row>
    <row r="19" spans="1:4" x14ac:dyDescent="0.2">
      <c r="A19" s="37">
        <v>36160</v>
      </c>
      <c r="B19" s="29">
        <v>73.33</v>
      </c>
      <c r="C19" s="69" t="s">
        <v>89</v>
      </c>
      <c r="D19" s="69" t="s">
        <v>89</v>
      </c>
    </row>
    <row r="20" spans="1:4" x14ac:dyDescent="0.2">
      <c r="A20" s="37">
        <v>36250</v>
      </c>
      <c r="B20" s="29">
        <v>70.37</v>
      </c>
      <c r="C20" s="69" t="s">
        <v>89</v>
      </c>
      <c r="D20" s="69" t="s">
        <v>89</v>
      </c>
    </row>
    <row r="21" spans="1:4" x14ac:dyDescent="0.2">
      <c r="A21" s="37">
        <v>36341</v>
      </c>
      <c r="B21" s="29">
        <v>65.64</v>
      </c>
      <c r="C21" s="69" t="s">
        <v>89</v>
      </c>
      <c r="D21" s="69" t="s">
        <v>89</v>
      </c>
    </row>
    <row r="22" spans="1:4" x14ac:dyDescent="0.2">
      <c r="A22" s="37">
        <v>36433</v>
      </c>
      <c r="B22" s="29">
        <v>62.88</v>
      </c>
      <c r="C22" s="69" t="s">
        <v>89</v>
      </c>
      <c r="D22" s="69" t="s">
        <v>89</v>
      </c>
    </row>
    <row r="23" spans="1:4" x14ac:dyDescent="0.2">
      <c r="A23" s="37">
        <v>36525</v>
      </c>
      <c r="B23" s="29">
        <v>61.65</v>
      </c>
      <c r="C23" s="69" t="s">
        <v>89</v>
      </c>
      <c r="D23" s="69" t="s">
        <v>89</v>
      </c>
    </row>
    <row r="24" spans="1:4" x14ac:dyDescent="0.2">
      <c r="A24" s="37">
        <v>36616</v>
      </c>
      <c r="B24" s="29">
        <v>59.2</v>
      </c>
      <c r="C24" s="29">
        <v>63.83</v>
      </c>
      <c r="D24" s="72">
        <v>-4.63</v>
      </c>
    </row>
    <row r="25" spans="1:4" x14ac:dyDescent="0.2">
      <c r="A25" s="37">
        <v>36707</v>
      </c>
      <c r="B25" s="29">
        <v>62.66</v>
      </c>
      <c r="C25" s="29">
        <v>63.74</v>
      </c>
      <c r="D25" s="72">
        <v>-1.07</v>
      </c>
    </row>
    <row r="26" spans="1:4" x14ac:dyDescent="0.2">
      <c r="A26" s="37">
        <v>36799</v>
      </c>
      <c r="B26" s="29">
        <v>60.27</v>
      </c>
      <c r="C26" s="29">
        <v>63.22</v>
      </c>
      <c r="D26" s="72">
        <v>-2.95</v>
      </c>
    </row>
    <row r="27" spans="1:4" x14ac:dyDescent="0.2">
      <c r="A27" s="37">
        <v>36891</v>
      </c>
      <c r="B27" s="29">
        <v>64.31</v>
      </c>
      <c r="C27" s="29">
        <v>63.76</v>
      </c>
      <c r="D27" s="72">
        <v>0.55000000000000004</v>
      </c>
    </row>
    <row r="28" spans="1:4" x14ac:dyDescent="0.2">
      <c r="A28" s="37">
        <v>36981</v>
      </c>
      <c r="B28" s="29">
        <v>68.900000000000006</v>
      </c>
      <c r="C28" s="29">
        <v>65.16</v>
      </c>
      <c r="D28" s="72">
        <v>3.73</v>
      </c>
    </row>
    <row r="29" spans="1:4" x14ac:dyDescent="0.2">
      <c r="A29" s="37">
        <v>37072</v>
      </c>
      <c r="B29" s="29">
        <v>71.010000000000005</v>
      </c>
      <c r="C29" s="29">
        <v>66.58</v>
      </c>
      <c r="D29" s="72">
        <v>4.43</v>
      </c>
    </row>
    <row r="30" spans="1:4" x14ac:dyDescent="0.2">
      <c r="A30" s="37">
        <v>37164</v>
      </c>
      <c r="B30" s="29">
        <v>78.31</v>
      </c>
      <c r="C30" s="29">
        <v>69.16</v>
      </c>
      <c r="D30" s="72">
        <v>9.15</v>
      </c>
    </row>
    <row r="31" spans="1:4" x14ac:dyDescent="0.2">
      <c r="A31" s="37">
        <v>37256</v>
      </c>
      <c r="B31" s="29">
        <v>87.7</v>
      </c>
      <c r="C31" s="29">
        <v>72.92</v>
      </c>
      <c r="D31" s="72">
        <v>14.78</v>
      </c>
    </row>
    <row r="32" spans="1:4" x14ac:dyDescent="0.2">
      <c r="A32" s="37">
        <v>37346</v>
      </c>
      <c r="B32" s="29">
        <v>72.56</v>
      </c>
      <c r="C32" s="29">
        <v>72.5</v>
      </c>
      <c r="D32" s="72">
        <v>0.06</v>
      </c>
    </row>
    <row r="33" spans="1:4" x14ac:dyDescent="0.2">
      <c r="A33" s="37">
        <v>37437</v>
      </c>
      <c r="B33" s="29">
        <v>80.430000000000007</v>
      </c>
      <c r="C33" s="29">
        <v>73.53</v>
      </c>
      <c r="D33" s="72">
        <v>6.9</v>
      </c>
    </row>
    <row r="34" spans="1:4" x14ac:dyDescent="0.2">
      <c r="A34" s="37">
        <v>37529</v>
      </c>
      <c r="B34" s="29">
        <v>80.680000000000007</v>
      </c>
      <c r="C34" s="29">
        <v>74.17</v>
      </c>
      <c r="D34" s="72">
        <v>6.52</v>
      </c>
    </row>
    <row r="35" spans="1:4" x14ac:dyDescent="0.2">
      <c r="A35" s="37">
        <v>37621</v>
      </c>
      <c r="B35" s="29">
        <v>80.239999999999995</v>
      </c>
      <c r="C35" s="29">
        <v>74.569999999999993</v>
      </c>
      <c r="D35" s="72">
        <v>5.67</v>
      </c>
    </row>
    <row r="36" spans="1:4" x14ac:dyDescent="0.2">
      <c r="A36" s="37">
        <v>37711</v>
      </c>
      <c r="B36" s="29">
        <v>85.02</v>
      </c>
      <c r="C36" s="29">
        <v>76.319999999999993</v>
      </c>
      <c r="D36" s="72">
        <v>8.6999999999999993</v>
      </c>
    </row>
    <row r="37" spans="1:4" x14ac:dyDescent="0.2">
      <c r="A37" s="37">
        <v>37802</v>
      </c>
      <c r="B37" s="29">
        <v>85.88</v>
      </c>
      <c r="C37" s="29">
        <v>77.67</v>
      </c>
      <c r="D37" s="72">
        <v>8.2100000000000009</v>
      </c>
    </row>
    <row r="38" spans="1:4" x14ac:dyDescent="0.2">
      <c r="A38" s="37">
        <v>37894</v>
      </c>
      <c r="B38" s="29">
        <v>83.54</v>
      </c>
      <c r="C38" s="29">
        <v>78.23</v>
      </c>
      <c r="D38" s="72">
        <v>5.31</v>
      </c>
    </row>
    <row r="39" spans="1:4" x14ac:dyDescent="0.2">
      <c r="A39" s="37">
        <v>37986</v>
      </c>
      <c r="B39" s="29">
        <v>78.680000000000007</v>
      </c>
      <c r="C39" s="29">
        <v>77.56</v>
      </c>
      <c r="D39" s="72">
        <v>1.1200000000000001</v>
      </c>
    </row>
    <row r="40" spans="1:4" x14ac:dyDescent="0.2">
      <c r="A40" s="37">
        <v>38077</v>
      </c>
      <c r="B40" s="29">
        <v>78.84</v>
      </c>
      <c r="C40" s="29">
        <v>76.95</v>
      </c>
      <c r="D40" s="72">
        <v>1.89</v>
      </c>
    </row>
    <row r="41" spans="1:4" x14ac:dyDescent="0.2">
      <c r="A41" s="37">
        <v>38168</v>
      </c>
      <c r="B41" s="29">
        <v>81.760000000000005</v>
      </c>
      <c r="C41" s="29">
        <v>77.27</v>
      </c>
      <c r="D41" s="72">
        <v>4.49</v>
      </c>
    </row>
    <row r="42" spans="1:4" x14ac:dyDescent="0.2">
      <c r="A42" s="37">
        <v>38260</v>
      </c>
      <c r="B42" s="29">
        <v>87.96</v>
      </c>
      <c r="C42" s="29">
        <v>79.17</v>
      </c>
      <c r="D42" s="72">
        <v>8.7899999999999991</v>
      </c>
    </row>
    <row r="43" spans="1:4" x14ac:dyDescent="0.2">
      <c r="A43" s="37">
        <v>38352</v>
      </c>
      <c r="B43" s="29">
        <v>92.99</v>
      </c>
      <c r="C43" s="29">
        <v>81.99</v>
      </c>
      <c r="D43" s="72">
        <v>10.99</v>
      </c>
    </row>
    <row r="44" spans="1:4" x14ac:dyDescent="0.2">
      <c r="A44" s="37">
        <v>38442</v>
      </c>
      <c r="B44" s="29">
        <v>103.2</v>
      </c>
      <c r="C44" s="29">
        <v>86.43</v>
      </c>
      <c r="D44" s="72">
        <v>16.77</v>
      </c>
    </row>
    <row r="45" spans="1:4" x14ac:dyDescent="0.2">
      <c r="A45" s="37">
        <v>38533</v>
      </c>
      <c r="B45" s="29">
        <v>106.32</v>
      </c>
      <c r="C45" s="29">
        <v>90.34</v>
      </c>
      <c r="D45" s="72">
        <v>15.98</v>
      </c>
    </row>
    <row r="46" spans="1:4" x14ac:dyDescent="0.2">
      <c r="A46" s="37">
        <v>38625</v>
      </c>
      <c r="B46" s="29">
        <v>109.86</v>
      </c>
      <c r="C46" s="29">
        <v>93.8</v>
      </c>
      <c r="D46" s="72">
        <v>16.059999999999999</v>
      </c>
    </row>
    <row r="47" spans="1:4" x14ac:dyDescent="0.2">
      <c r="A47" s="37">
        <v>38717</v>
      </c>
      <c r="B47" s="29">
        <v>130.88</v>
      </c>
      <c r="C47" s="29">
        <v>100.98</v>
      </c>
      <c r="D47" s="72">
        <v>29.9</v>
      </c>
    </row>
    <row r="48" spans="1:4" x14ac:dyDescent="0.2">
      <c r="A48" s="37">
        <v>38807</v>
      </c>
      <c r="B48" s="29">
        <v>131.22</v>
      </c>
      <c r="C48" s="29">
        <v>106.25</v>
      </c>
      <c r="D48" s="72">
        <v>24.96</v>
      </c>
    </row>
    <row r="49" spans="1:4" x14ac:dyDescent="0.2">
      <c r="A49" s="37">
        <v>38898</v>
      </c>
      <c r="B49" s="29">
        <v>132.36000000000001</v>
      </c>
      <c r="C49" s="29">
        <v>110.3</v>
      </c>
      <c r="D49" s="72">
        <v>22.06</v>
      </c>
    </row>
    <row r="50" spans="1:4" x14ac:dyDescent="0.2">
      <c r="A50" s="37">
        <v>38990</v>
      </c>
      <c r="B50" s="29">
        <v>133.47</v>
      </c>
      <c r="C50" s="29">
        <v>113.19</v>
      </c>
      <c r="D50" s="72">
        <v>20.28</v>
      </c>
    </row>
    <row r="51" spans="1:4" x14ac:dyDescent="0.2">
      <c r="A51" s="37">
        <v>39082</v>
      </c>
      <c r="B51" s="29">
        <v>141.82</v>
      </c>
      <c r="C51" s="29">
        <v>116.74</v>
      </c>
      <c r="D51" s="72">
        <v>25.08</v>
      </c>
    </row>
    <row r="52" spans="1:4" x14ac:dyDescent="0.2">
      <c r="A52" s="37">
        <v>39172</v>
      </c>
      <c r="B52" s="29">
        <v>141.72</v>
      </c>
      <c r="C52" s="29">
        <v>119.63</v>
      </c>
      <c r="D52" s="72">
        <v>22.08</v>
      </c>
    </row>
    <row r="53" spans="1:4" x14ac:dyDescent="0.2">
      <c r="A53" s="37">
        <v>39263</v>
      </c>
      <c r="B53" s="29">
        <v>144.24</v>
      </c>
      <c r="C53" s="29">
        <v>122.51</v>
      </c>
      <c r="D53" s="72">
        <v>21.73</v>
      </c>
    </row>
    <row r="54" spans="1:4" x14ac:dyDescent="0.2">
      <c r="A54" s="37">
        <v>39355</v>
      </c>
      <c r="B54" s="29">
        <v>143.53</v>
      </c>
      <c r="C54" s="29">
        <v>124.53</v>
      </c>
      <c r="D54" s="72">
        <v>19</v>
      </c>
    </row>
    <row r="55" spans="1:4" x14ac:dyDescent="0.2">
      <c r="A55" s="37">
        <v>39447</v>
      </c>
      <c r="B55" s="29">
        <v>140.02000000000001</v>
      </c>
      <c r="C55" s="29">
        <v>125.13</v>
      </c>
      <c r="D55" s="72">
        <v>14.89</v>
      </c>
    </row>
    <row r="56" spans="1:4" x14ac:dyDescent="0.2">
      <c r="A56" s="37">
        <v>39538</v>
      </c>
      <c r="B56" s="29">
        <v>139.12</v>
      </c>
      <c r="C56" s="29">
        <v>125.55</v>
      </c>
      <c r="D56" s="72">
        <v>13.57</v>
      </c>
    </row>
    <row r="57" spans="1:4" x14ac:dyDescent="0.2">
      <c r="A57" s="37">
        <v>39629</v>
      </c>
      <c r="B57" s="29">
        <v>138.71</v>
      </c>
      <c r="C57" s="29">
        <v>125.97</v>
      </c>
      <c r="D57" s="72">
        <v>12.74</v>
      </c>
    </row>
    <row r="58" spans="1:4" x14ac:dyDescent="0.2">
      <c r="A58" s="37">
        <v>39721</v>
      </c>
      <c r="B58" s="29">
        <v>128.5</v>
      </c>
      <c r="C58" s="29">
        <v>124.21</v>
      </c>
      <c r="D58" s="72">
        <v>4.28</v>
      </c>
    </row>
    <row r="59" spans="1:4" x14ac:dyDescent="0.2">
      <c r="A59" s="37">
        <v>39813</v>
      </c>
      <c r="B59" s="29">
        <v>117.92</v>
      </c>
      <c r="C59" s="29">
        <v>120.72</v>
      </c>
      <c r="D59" s="72">
        <v>-2.8</v>
      </c>
    </row>
    <row r="60" spans="1:4" x14ac:dyDescent="0.2">
      <c r="A60" s="37">
        <v>39903</v>
      </c>
      <c r="B60" s="29">
        <v>96.01</v>
      </c>
      <c r="C60" s="29">
        <v>113.18</v>
      </c>
      <c r="D60" s="72">
        <v>-17.18</v>
      </c>
    </row>
    <row r="61" spans="1:4" x14ac:dyDescent="0.2">
      <c r="A61" s="37">
        <v>39994</v>
      </c>
      <c r="B61" s="29">
        <v>94.07</v>
      </c>
      <c r="C61" s="29">
        <v>107.5</v>
      </c>
      <c r="D61" s="72">
        <v>-13.43</v>
      </c>
    </row>
    <row r="62" spans="1:4" x14ac:dyDescent="0.2">
      <c r="A62" s="37">
        <v>40086</v>
      </c>
      <c r="B62" s="29">
        <v>94.41</v>
      </c>
      <c r="C62" s="29">
        <v>104.28</v>
      </c>
      <c r="D62" s="72">
        <v>-9.8699999999999992</v>
      </c>
    </row>
    <row r="63" spans="1:4" x14ac:dyDescent="0.2">
      <c r="A63" s="37">
        <v>40178</v>
      </c>
      <c r="B63" s="29">
        <v>97.68</v>
      </c>
      <c r="C63" s="29">
        <v>103.65</v>
      </c>
      <c r="D63" s="72">
        <v>-5.97</v>
      </c>
    </row>
    <row r="64" spans="1:4" x14ac:dyDescent="0.2">
      <c r="A64" s="37">
        <v>40268</v>
      </c>
      <c r="B64" s="29">
        <v>97.41</v>
      </c>
      <c r="C64" s="29">
        <v>104.03</v>
      </c>
      <c r="D64" s="72">
        <v>-6.62</v>
      </c>
    </row>
    <row r="65" spans="1:4" x14ac:dyDescent="0.2">
      <c r="A65" s="37">
        <v>40359</v>
      </c>
      <c r="B65" s="29">
        <v>100.36</v>
      </c>
      <c r="C65" s="29">
        <v>105.01</v>
      </c>
      <c r="D65" s="72">
        <v>-4.66</v>
      </c>
    </row>
    <row r="66" spans="1:4" x14ac:dyDescent="0.2">
      <c r="A66" s="37">
        <v>40451</v>
      </c>
      <c r="B66" s="29">
        <v>100.08</v>
      </c>
      <c r="C66" s="29">
        <v>105.58</v>
      </c>
      <c r="D66" s="72">
        <v>-5.5</v>
      </c>
    </row>
    <row r="67" spans="1:4" x14ac:dyDescent="0.2">
      <c r="A67" s="37">
        <v>40543</v>
      </c>
      <c r="B67" s="29">
        <v>102.15</v>
      </c>
      <c r="C67" s="29">
        <v>106.33</v>
      </c>
      <c r="D67" s="72">
        <v>-4.18</v>
      </c>
    </row>
    <row r="68" spans="1:4" x14ac:dyDescent="0.2">
      <c r="A68" s="37">
        <v>40633</v>
      </c>
      <c r="B68" s="29">
        <v>105.76</v>
      </c>
      <c r="C68" s="29">
        <v>107.67</v>
      </c>
      <c r="D68" s="72">
        <v>-1.91</v>
      </c>
    </row>
    <row r="69" spans="1:4" x14ac:dyDescent="0.2">
      <c r="A69" s="37">
        <v>40724</v>
      </c>
      <c r="B69" s="29">
        <v>104.01</v>
      </c>
      <c r="C69" s="29">
        <v>108.14</v>
      </c>
      <c r="D69" s="72">
        <v>-4.13</v>
      </c>
    </row>
    <row r="70" spans="1:4" x14ac:dyDescent="0.2">
      <c r="A70" s="37">
        <v>40816</v>
      </c>
      <c r="B70" s="29">
        <v>102.03</v>
      </c>
      <c r="C70" s="29">
        <v>107.95</v>
      </c>
      <c r="D70" s="72">
        <v>-5.91</v>
      </c>
    </row>
    <row r="71" spans="1:4" x14ac:dyDescent="0.2">
      <c r="A71" s="37">
        <v>40908</v>
      </c>
      <c r="B71" s="29">
        <v>101.02</v>
      </c>
      <c r="C71" s="29">
        <v>107.41</v>
      </c>
      <c r="D71" s="72">
        <v>-6.39</v>
      </c>
    </row>
    <row r="72" spans="1:4" x14ac:dyDescent="0.2">
      <c r="A72" s="37">
        <v>40999</v>
      </c>
      <c r="B72" s="29">
        <v>98.89</v>
      </c>
      <c r="C72" s="29">
        <v>106.43</v>
      </c>
      <c r="D72" s="72">
        <v>-7.54</v>
      </c>
    </row>
    <row r="73" spans="1:4" x14ac:dyDescent="0.2">
      <c r="A73" s="37">
        <v>41090</v>
      </c>
      <c r="B73" s="29">
        <v>95.61</v>
      </c>
      <c r="C73" s="29">
        <v>105.05</v>
      </c>
      <c r="D73" s="72">
        <v>-9.4499999999999993</v>
      </c>
    </row>
    <row r="74" spans="1:4" x14ac:dyDescent="0.2">
      <c r="A74" s="37">
        <v>41182</v>
      </c>
      <c r="B74" s="29">
        <v>95.38</v>
      </c>
      <c r="C74" s="29">
        <v>104.07</v>
      </c>
      <c r="D74" s="72">
        <v>-8.68</v>
      </c>
    </row>
    <row r="75" spans="1:4" x14ac:dyDescent="0.2">
      <c r="A75" s="37">
        <v>41274</v>
      </c>
      <c r="B75" s="29">
        <v>94.37</v>
      </c>
      <c r="C75" s="29">
        <v>103.19</v>
      </c>
      <c r="D75" s="72">
        <v>-8.82</v>
      </c>
    </row>
    <row r="76" spans="1:4" x14ac:dyDescent="0.2">
      <c r="A76" s="37">
        <v>41364</v>
      </c>
      <c r="B76" s="29">
        <v>94.04</v>
      </c>
      <c r="C76" s="29">
        <v>102.59</v>
      </c>
      <c r="D76" s="72">
        <v>-8.5500000000000007</v>
      </c>
    </row>
    <row r="77" spans="1:4" x14ac:dyDescent="0.2">
      <c r="A77" s="37">
        <v>41455</v>
      </c>
      <c r="B77" s="29">
        <v>92.99</v>
      </c>
      <c r="C77" s="29">
        <v>101.99</v>
      </c>
      <c r="D77" s="72">
        <v>-9</v>
      </c>
    </row>
    <row r="78" spans="1:4" x14ac:dyDescent="0.2">
      <c r="A78" s="37">
        <v>41547</v>
      </c>
      <c r="B78" s="29">
        <v>89.78</v>
      </c>
      <c r="C78" s="29">
        <v>100.81</v>
      </c>
      <c r="D78" s="72">
        <v>-11.02</v>
      </c>
    </row>
    <row r="79" spans="1:4" x14ac:dyDescent="0.2">
      <c r="A79" s="37">
        <v>41639</v>
      </c>
      <c r="B79" s="29">
        <v>92.07</v>
      </c>
      <c r="C79" s="29">
        <v>100.43</v>
      </c>
      <c r="D79" s="72">
        <v>-8.36</v>
      </c>
    </row>
    <row r="80" spans="1:4" x14ac:dyDescent="0.2">
      <c r="A80" s="37">
        <v>41729</v>
      </c>
      <c r="B80" s="29">
        <v>91.91</v>
      </c>
      <c r="C80" s="29">
        <v>100.14</v>
      </c>
      <c r="D80" s="72">
        <v>-8.23</v>
      </c>
    </row>
    <row r="81" spans="1:4" x14ac:dyDescent="0.2">
      <c r="A81" s="37">
        <v>41820</v>
      </c>
      <c r="B81" s="29">
        <v>92.86</v>
      </c>
      <c r="C81" s="29">
        <v>100.17</v>
      </c>
      <c r="D81" s="72">
        <v>-7.31</v>
      </c>
    </row>
    <row r="82" spans="1:4" x14ac:dyDescent="0.2">
      <c r="A82" s="37">
        <v>41912</v>
      </c>
      <c r="B82" s="29">
        <v>93.22</v>
      </c>
      <c r="C82" s="29">
        <v>100.29</v>
      </c>
      <c r="D82" s="72">
        <v>-7.07</v>
      </c>
    </row>
    <row r="83" spans="1:4" x14ac:dyDescent="0.2">
      <c r="A83" s="37">
        <v>42004</v>
      </c>
      <c r="B83" s="29">
        <v>91.31</v>
      </c>
      <c r="C83" s="29">
        <v>99.8</v>
      </c>
      <c r="D83" s="72">
        <v>-8.49</v>
      </c>
    </row>
    <row r="84" spans="1:4" x14ac:dyDescent="0.2">
      <c r="A84" s="37">
        <v>42094</v>
      </c>
      <c r="B84" s="72">
        <v>90.67</v>
      </c>
      <c r="C84" s="72">
        <v>99.21</v>
      </c>
      <c r="D84" s="72">
        <v>-8.5399999999999991</v>
      </c>
    </row>
    <row r="85" spans="1:4" x14ac:dyDescent="0.2">
      <c r="A85" s="37">
        <v>42185</v>
      </c>
      <c r="B85" s="72">
        <v>90.86</v>
      </c>
      <c r="C85" s="72">
        <v>98.74</v>
      </c>
      <c r="D85" s="72">
        <v>-7.87</v>
      </c>
    </row>
    <row r="86" spans="1:4" x14ac:dyDescent="0.2">
      <c r="A86" s="37">
        <v>42277</v>
      </c>
      <c r="B86" s="72">
        <v>90.25</v>
      </c>
      <c r="C86" s="72">
        <v>98.22</v>
      </c>
      <c r="D86" s="72">
        <v>-7.98</v>
      </c>
    </row>
    <row r="87" spans="1:4" x14ac:dyDescent="0.2">
      <c r="A87" s="37">
        <v>42369</v>
      </c>
      <c r="B87" s="72">
        <v>88.13</v>
      </c>
      <c r="C87" s="72">
        <v>97.39</v>
      </c>
      <c r="D87" s="72">
        <v>-9.26</v>
      </c>
    </row>
    <row r="88" spans="1:4" x14ac:dyDescent="0.2">
      <c r="A88" s="37">
        <v>42460</v>
      </c>
      <c r="B88" s="72">
        <v>87.28</v>
      </c>
      <c r="C88" s="72">
        <v>96.54</v>
      </c>
      <c r="D88" s="72">
        <v>-9.26</v>
      </c>
    </row>
    <row r="89" spans="1:4" x14ac:dyDescent="0.2">
      <c r="A89" s="37">
        <v>42551</v>
      </c>
      <c r="B89" s="72">
        <v>87.11</v>
      </c>
      <c r="C89" s="72">
        <v>95.83</v>
      </c>
      <c r="D89" s="72">
        <v>-8.7200000000000006</v>
      </c>
    </row>
    <row r="90" spans="1:4" x14ac:dyDescent="0.2">
      <c r="A90" s="37">
        <v>42643</v>
      </c>
      <c r="B90" s="72">
        <v>88.03</v>
      </c>
      <c r="C90" s="72">
        <v>95.51</v>
      </c>
      <c r="D90" s="72">
        <v>-7.48</v>
      </c>
    </row>
    <row r="91" spans="1:4" x14ac:dyDescent="0.2">
      <c r="A91" s="37">
        <v>42735</v>
      </c>
      <c r="B91" s="72">
        <v>88.9</v>
      </c>
      <c r="C91" s="72">
        <v>95.5</v>
      </c>
      <c r="D91" s="72">
        <v>-6.6</v>
      </c>
    </row>
    <row r="92" spans="1:4" x14ac:dyDescent="0.2">
      <c r="A92" s="37">
        <v>42825</v>
      </c>
      <c r="B92" s="72">
        <v>88.7</v>
      </c>
      <c r="C92" s="72">
        <v>95.41</v>
      </c>
      <c r="D92" s="72">
        <v>-6.71</v>
      </c>
    </row>
    <row r="93" spans="1:4" x14ac:dyDescent="0.2">
      <c r="A93" s="37">
        <v>42916</v>
      </c>
      <c r="B93" s="72">
        <v>88.11</v>
      </c>
      <c r="C93" s="72">
        <v>95.12</v>
      </c>
      <c r="D93" s="72">
        <v>-7.01</v>
      </c>
    </row>
    <row r="94" spans="1:4" x14ac:dyDescent="0.2">
      <c r="A94" s="37">
        <v>43008</v>
      </c>
      <c r="B94" s="72">
        <v>87.7</v>
      </c>
      <c r="C94" s="72">
        <v>94.7</v>
      </c>
      <c r="D94" s="72">
        <v>-7.01</v>
      </c>
    </row>
    <row r="95" spans="1:4" x14ac:dyDescent="0.2">
      <c r="A95" s="37">
        <v>43100</v>
      </c>
      <c r="B95" s="72">
        <v>87.24</v>
      </c>
      <c r="C95" s="72">
        <v>94.2</v>
      </c>
      <c r="D95" s="72">
        <v>-6.96</v>
      </c>
    </row>
    <row r="96" spans="1:4" x14ac:dyDescent="0.2">
      <c r="A96" s="37">
        <v>43190</v>
      </c>
      <c r="B96" s="71">
        <v>87.35</v>
      </c>
      <c r="C96" s="71">
        <v>93.82</v>
      </c>
      <c r="D96" s="47">
        <v>-6.47</v>
      </c>
    </row>
    <row r="97" spans="1:4" x14ac:dyDescent="0.2">
      <c r="A97" s="37">
        <v>43281</v>
      </c>
      <c r="B97" s="71">
        <v>86.91</v>
      </c>
      <c r="C97" s="71">
        <v>93.4</v>
      </c>
      <c r="D97" s="47">
        <v>-6.5</v>
      </c>
    </row>
    <row r="98" spans="1:4" x14ac:dyDescent="0.2">
      <c r="A98" s="37">
        <v>43373</v>
      </c>
      <c r="B98" s="71">
        <v>85.54</v>
      </c>
      <c r="C98" s="71">
        <v>92.76</v>
      </c>
      <c r="D98" s="47">
        <v>-7.22</v>
      </c>
    </row>
    <row r="99" spans="1:4" x14ac:dyDescent="0.2">
      <c r="A99" s="37">
        <v>43465</v>
      </c>
      <c r="B99" s="71">
        <v>85.75</v>
      </c>
      <c r="C99" s="71">
        <v>92.28</v>
      </c>
      <c r="D99" s="47">
        <v>-6.53</v>
      </c>
    </row>
    <row r="100" spans="1:4" x14ac:dyDescent="0.2">
      <c r="A100" s="37">
        <v>43555</v>
      </c>
      <c r="B100" s="71">
        <v>86.22</v>
      </c>
      <c r="C100" s="71">
        <v>91.97</v>
      </c>
      <c r="D100" s="47">
        <v>-5.75</v>
      </c>
    </row>
    <row r="101" spans="1:4" x14ac:dyDescent="0.2">
      <c r="A101" s="37">
        <v>43646</v>
      </c>
      <c r="B101" s="71">
        <v>84.16</v>
      </c>
      <c r="C101" s="71">
        <v>91.28</v>
      </c>
      <c r="D101" s="47">
        <v>-7.12</v>
      </c>
    </row>
    <row r="102" spans="1:4" x14ac:dyDescent="0.2">
      <c r="A102" s="37"/>
      <c r="B102" s="71"/>
      <c r="C102" s="71"/>
    </row>
    <row r="103" spans="1:4" x14ac:dyDescent="0.2">
      <c r="A103" s="37"/>
      <c r="B103" s="71"/>
      <c r="C103" s="71"/>
    </row>
    <row r="104" spans="1:4" x14ac:dyDescent="0.2">
      <c r="A104" s="37"/>
      <c r="B104" s="71"/>
      <c r="C104" s="71"/>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E114"/>
  <sheetViews>
    <sheetView zoomScaleNormal="100" workbookViewId="0">
      <pane ySplit="6" topLeftCell="A97" activePane="bottomLeft" state="frozen"/>
      <selection activeCell="B1" sqref="B1"/>
      <selection pane="bottomLeft" activeCell="D111" sqref="D111"/>
    </sheetView>
  </sheetViews>
  <sheetFormatPr defaultColWidth="8.85546875" defaultRowHeight="12.75" x14ac:dyDescent="0.2"/>
  <cols>
    <col min="1" max="1" width="24" style="84" customWidth="1"/>
    <col min="2" max="4" width="24" style="85" customWidth="1"/>
    <col min="5" max="16384" width="8.85546875" style="79"/>
  </cols>
  <sheetData>
    <row r="1" spans="1:4" s="1" customFormat="1" ht="15" x14ac:dyDescent="0.25">
      <c r="A1" s="13" t="s">
        <v>48</v>
      </c>
      <c r="B1" s="3"/>
      <c r="C1" s="4"/>
      <c r="D1" s="42"/>
    </row>
    <row r="2" spans="1:4" s="1" customFormat="1" x14ac:dyDescent="0.2">
      <c r="A2" s="17" t="s">
        <v>9</v>
      </c>
      <c r="B2" s="15"/>
      <c r="C2" s="16"/>
      <c r="D2" s="43"/>
    </row>
    <row r="3" spans="1:4" s="1" customFormat="1" ht="54.75" customHeight="1" x14ac:dyDescent="0.2">
      <c r="A3" s="113" t="s">
        <v>81</v>
      </c>
      <c r="B3" s="113"/>
      <c r="C3" s="113"/>
      <c r="D3" s="113"/>
    </row>
    <row r="4" spans="1:4" s="1" customFormat="1" x14ac:dyDescent="0.2">
      <c r="A4" s="2"/>
      <c r="B4" s="3"/>
      <c r="C4" s="4"/>
      <c r="D4" s="42"/>
    </row>
    <row r="5" spans="1:4" s="5" customFormat="1" ht="42.75" customHeight="1" x14ac:dyDescent="0.25">
      <c r="A5" s="14"/>
      <c r="B5" s="36" t="s">
        <v>67</v>
      </c>
      <c r="C5" s="65" t="s">
        <v>82</v>
      </c>
      <c r="D5" s="66" t="s">
        <v>85</v>
      </c>
    </row>
    <row r="6" spans="1:4" s="55" customFormat="1" ht="17.25" customHeight="1" x14ac:dyDescent="0.25">
      <c r="A6" s="52" t="s">
        <v>13</v>
      </c>
      <c r="B6" s="54" t="s">
        <v>12</v>
      </c>
      <c r="C6" s="54" t="s">
        <v>12</v>
      </c>
      <c r="D6" s="58" t="s">
        <v>31</v>
      </c>
    </row>
    <row r="7" spans="1:4" s="1" customFormat="1" x14ac:dyDescent="0.2">
      <c r="A7" s="37">
        <v>34334</v>
      </c>
      <c r="B7" s="28">
        <v>116.12</v>
      </c>
      <c r="C7" s="69" t="s">
        <v>89</v>
      </c>
      <c r="D7" s="69" t="s">
        <v>89</v>
      </c>
    </row>
    <row r="8" spans="1:4" s="1" customFormat="1" x14ac:dyDescent="0.2">
      <c r="A8" s="37">
        <v>34424</v>
      </c>
      <c r="B8" s="28">
        <v>114.59</v>
      </c>
      <c r="C8" s="69" t="s">
        <v>89</v>
      </c>
      <c r="D8" s="69" t="s">
        <v>89</v>
      </c>
    </row>
    <row r="9" spans="1:4" s="1" customFormat="1" x14ac:dyDescent="0.2">
      <c r="A9" s="37">
        <v>34515</v>
      </c>
      <c r="B9" s="28">
        <v>115.18</v>
      </c>
      <c r="C9" s="69" t="s">
        <v>89</v>
      </c>
      <c r="D9" s="69" t="s">
        <v>89</v>
      </c>
    </row>
    <row r="10" spans="1:4" s="1" customFormat="1" x14ac:dyDescent="0.2">
      <c r="A10" s="37">
        <v>34607</v>
      </c>
      <c r="B10" s="28">
        <v>111.87</v>
      </c>
      <c r="C10" s="69" t="s">
        <v>89</v>
      </c>
      <c r="D10" s="69" t="s">
        <v>89</v>
      </c>
    </row>
    <row r="11" spans="1:4" s="1" customFormat="1" x14ac:dyDescent="0.2">
      <c r="A11" s="37">
        <v>34699</v>
      </c>
      <c r="B11" s="28">
        <v>120.03</v>
      </c>
      <c r="C11" s="69" t="s">
        <v>89</v>
      </c>
      <c r="D11" s="69" t="s">
        <v>89</v>
      </c>
    </row>
    <row r="12" spans="1:4" s="1" customFormat="1" x14ac:dyDescent="0.2">
      <c r="A12" s="37">
        <v>34789</v>
      </c>
      <c r="B12" s="28">
        <v>119.68</v>
      </c>
      <c r="C12" s="69" t="s">
        <v>89</v>
      </c>
      <c r="D12" s="69" t="s">
        <v>89</v>
      </c>
    </row>
    <row r="13" spans="1:4" s="1" customFormat="1" x14ac:dyDescent="0.2">
      <c r="A13" s="37">
        <v>34880</v>
      </c>
      <c r="B13" s="28">
        <v>119.32</v>
      </c>
      <c r="C13" s="69" t="s">
        <v>89</v>
      </c>
      <c r="D13" s="69" t="s">
        <v>89</v>
      </c>
    </row>
    <row r="14" spans="1:4" s="1" customFormat="1" x14ac:dyDescent="0.2">
      <c r="A14" s="37">
        <v>34972</v>
      </c>
      <c r="B14" s="28">
        <v>115.99</v>
      </c>
      <c r="C14" s="69" t="s">
        <v>89</v>
      </c>
      <c r="D14" s="69" t="s">
        <v>89</v>
      </c>
    </row>
    <row r="15" spans="1:4" s="1" customFormat="1" x14ac:dyDescent="0.2">
      <c r="A15" s="37">
        <v>35064</v>
      </c>
      <c r="B15" s="28">
        <v>114.71</v>
      </c>
      <c r="C15" s="69" t="s">
        <v>89</v>
      </c>
      <c r="D15" s="69" t="s">
        <v>89</v>
      </c>
    </row>
    <row r="16" spans="1:4" s="1" customFormat="1" x14ac:dyDescent="0.2">
      <c r="A16" s="37">
        <v>35155</v>
      </c>
      <c r="B16" s="28">
        <v>117.72</v>
      </c>
      <c r="C16" s="69" t="s">
        <v>89</v>
      </c>
      <c r="D16" s="69" t="s">
        <v>89</v>
      </c>
    </row>
    <row r="17" spans="1:4" s="1" customFormat="1" x14ac:dyDescent="0.2">
      <c r="A17" s="37">
        <v>35246</v>
      </c>
      <c r="B17" s="28">
        <v>117.62</v>
      </c>
      <c r="C17" s="69" t="s">
        <v>89</v>
      </c>
      <c r="D17" s="69" t="s">
        <v>89</v>
      </c>
    </row>
    <row r="18" spans="1:4" s="1" customFormat="1" x14ac:dyDescent="0.2">
      <c r="A18" s="37">
        <v>35338</v>
      </c>
      <c r="B18" s="28">
        <v>116.27</v>
      </c>
      <c r="C18" s="69" t="s">
        <v>89</v>
      </c>
      <c r="D18" s="69" t="s">
        <v>89</v>
      </c>
    </row>
    <row r="19" spans="1:4" s="1" customFormat="1" x14ac:dyDescent="0.2">
      <c r="A19" s="37">
        <v>35430</v>
      </c>
      <c r="B19" s="28">
        <v>106.22</v>
      </c>
      <c r="C19" s="76">
        <f>AVERAGE(B$7:B19)</f>
        <v>115.79384615384615</v>
      </c>
      <c r="D19" s="46">
        <f t="shared" ref="D19:D31" si="0">B19-C19</f>
        <v>-9.5738461538461479</v>
      </c>
    </row>
    <row r="20" spans="1:4" s="1" customFormat="1" x14ac:dyDescent="0.2">
      <c r="A20" s="37">
        <v>35520</v>
      </c>
      <c r="B20" s="28">
        <v>101.49</v>
      </c>
      <c r="C20" s="76">
        <f>AVERAGE(B$7:B20)</f>
        <v>114.77214285714285</v>
      </c>
      <c r="D20" s="46">
        <f t="shared" si="0"/>
        <v>-13.282142857142858</v>
      </c>
    </row>
    <row r="21" spans="1:4" s="1" customFormat="1" x14ac:dyDescent="0.2">
      <c r="A21" s="37">
        <v>35611</v>
      </c>
      <c r="B21" s="28">
        <v>93.58</v>
      </c>
      <c r="C21" s="76">
        <f>AVERAGE(B$7:B21)</f>
        <v>113.35933333333332</v>
      </c>
      <c r="D21" s="46">
        <f t="shared" si="0"/>
        <v>-19.779333333333327</v>
      </c>
    </row>
    <row r="22" spans="1:4" s="1" customFormat="1" x14ac:dyDescent="0.2">
      <c r="A22" s="37">
        <v>35703</v>
      </c>
      <c r="B22" s="28">
        <v>85.51</v>
      </c>
      <c r="C22" s="76">
        <f>AVERAGE(B$7:B22)</f>
        <v>111.61874999999999</v>
      </c>
      <c r="D22" s="46">
        <f t="shared" si="0"/>
        <v>-26.108749999999986</v>
      </c>
    </row>
    <row r="23" spans="1:4" s="1" customFormat="1" x14ac:dyDescent="0.2">
      <c r="A23" s="37">
        <v>35795</v>
      </c>
      <c r="B23" s="28">
        <v>86.89</v>
      </c>
      <c r="C23" s="76">
        <f>AVERAGE(B$7:B23)</f>
        <v>110.16411764705882</v>
      </c>
      <c r="D23" s="46">
        <f t="shared" si="0"/>
        <v>-23.274117647058816</v>
      </c>
    </row>
    <row r="24" spans="1:4" s="1" customFormat="1" x14ac:dyDescent="0.2">
      <c r="A24" s="37">
        <v>35885</v>
      </c>
      <c r="B24" s="28">
        <v>84.91</v>
      </c>
      <c r="C24" s="76">
        <f>AVERAGE(B$7:B24)</f>
        <v>108.76111111111112</v>
      </c>
      <c r="D24" s="46">
        <f t="shared" si="0"/>
        <v>-23.851111111111123</v>
      </c>
    </row>
    <row r="25" spans="1:4" s="1" customFormat="1" x14ac:dyDescent="0.2">
      <c r="A25" s="37">
        <v>35976</v>
      </c>
      <c r="B25" s="28">
        <v>88.27</v>
      </c>
      <c r="C25" s="76">
        <f>AVERAGE(B$7:B25)</f>
        <v>107.68263157894737</v>
      </c>
      <c r="D25" s="46">
        <f t="shared" si="0"/>
        <v>-19.412631578947369</v>
      </c>
    </row>
    <row r="26" spans="1:4" s="1" customFormat="1" x14ac:dyDescent="0.2">
      <c r="A26" s="37">
        <v>36068</v>
      </c>
      <c r="B26" s="28">
        <v>93.19</v>
      </c>
      <c r="C26" s="76">
        <f>AVERAGE(B$7:B26)</f>
        <v>106.958</v>
      </c>
      <c r="D26" s="46">
        <f t="shared" si="0"/>
        <v>-13.768000000000001</v>
      </c>
    </row>
    <row r="27" spans="1:4" s="1" customFormat="1" x14ac:dyDescent="0.2">
      <c r="A27" s="37">
        <v>36160</v>
      </c>
      <c r="B27" s="28">
        <v>90.24</v>
      </c>
      <c r="C27" s="76">
        <f>AVERAGE(B$7:B27)</f>
        <v>106.16190476190475</v>
      </c>
      <c r="D27" s="46">
        <f t="shared" si="0"/>
        <v>-15.921904761904756</v>
      </c>
    </row>
    <row r="28" spans="1:4" s="1" customFormat="1" x14ac:dyDescent="0.2">
      <c r="A28" s="37">
        <v>36250</v>
      </c>
      <c r="B28" s="28">
        <v>91.06</v>
      </c>
      <c r="C28" s="76">
        <f>AVERAGE(B$7:B28)</f>
        <v>105.47545454545453</v>
      </c>
      <c r="D28" s="46">
        <f t="shared" si="0"/>
        <v>-14.415454545454523</v>
      </c>
    </row>
    <row r="29" spans="1:4" s="1" customFormat="1" x14ac:dyDescent="0.2">
      <c r="A29" s="37">
        <v>36341</v>
      </c>
      <c r="B29" s="28">
        <v>88.44</v>
      </c>
      <c r="C29" s="76">
        <f>AVERAGE(B$7:B29)</f>
        <v>104.73478260869564</v>
      </c>
      <c r="D29" s="46">
        <f t="shared" si="0"/>
        <v>-16.294782608695641</v>
      </c>
    </row>
    <row r="30" spans="1:4" s="1" customFormat="1" x14ac:dyDescent="0.2">
      <c r="A30" s="37">
        <v>36433</v>
      </c>
      <c r="B30" s="28">
        <v>89.05</v>
      </c>
      <c r="C30" s="76">
        <f>AVERAGE(B$7:B30)</f>
        <v>104.08125</v>
      </c>
      <c r="D30" s="46">
        <f t="shared" si="0"/>
        <v>-15.03125</v>
      </c>
    </row>
    <row r="31" spans="1:4" s="1" customFormat="1" x14ac:dyDescent="0.2">
      <c r="A31" s="37">
        <v>36525</v>
      </c>
      <c r="B31" s="28">
        <v>84.91</v>
      </c>
      <c r="C31" s="76">
        <f>AVERAGE(B$7:B31)</f>
        <v>103.31439999999999</v>
      </c>
      <c r="D31" s="46">
        <f t="shared" si="0"/>
        <v>-18.404399999999995</v>
      </c>
    </row>
    <row r="32" spans="1:4" s="1" customFormat="1" x14ac:dyDescent="0.2">
      <c r="A32" s="37">
        <v>36616</v>
      </c>
      <c r="B32" s="28">
        <v>77.2</v>
      </c>
      <c r="C32" s="76">
        <f>AVERAGE(B$7:B32)</f>
        <v>102.30999999999997</v>
      </c>
      <c r="D32" s="46">
        <f>B32-C32</f>
        <v>-25.109999999999971</v>
      </c>
    </row>
    <row r="33" spans="1:4" s="1" customFormat="1" x14ac:dyDescent="0.2">
      <c r="A33" s="37">
        <v>36707</v>
      </c>
      <c r="B33" s="28">
        <v>75.19</v>
      </c>
      <c r="C33" s="76">
        <f>AVERAGE(B$7:B33)</f>
        <v>101.30555555555554</v>
      </c>
      <c r="D33" s="46">
        <f t="shared" ref="D33:D94" si="1">B33-C33</f>
        <v>-26.115555555555545</v>
      </c>
    </row>
    <row r="34" spans="1:4" s="1" customFormat="1" x14ac:dyDescent="0.2">
      <c r="A34" s="37">
        <v>36799</v>
      </c>
      <c r="B34" s="28">
        <v>68.239999999999995</v>
      </c>
      <c r="C34" s="76">
        <f>AVERAGE(B$7:B34)</f>
        <v>100.12464285714283</v>
      </c>
      <c r="D34" s="46">
        <f t="shared" si="1"/>
        <v>-31.884642857142836</v>
      </c>
    </row>
    <row r="35" spans="1:4" s="1" customFormat="1" x14ac:dyDescent="0.2">
      <c r="A35" s="37">
        <v>36891</v>
      </c>
      <c r="B35" s="28">
        <v>65.489999999999995</v>
      </c>
      <c r="C35" s="76">
        <f>AVERAGE(B$7:B35)</f>
        <v>98.930344827586183</v>
      </c>
      <c r="D35" s="46">
        <f t="shared" si="1"/>
        <v>-33.440344827586188</v>
      </c>
    </row>
    <row r="36" spans="1:4" s="1" customFormat="1" x14ac:dyDescent="0.2">
      <c r="A36" s="37">
        <v>36981</v>
      </c>
      <c r="B36" s="28">
        <v>63.55</v>
      </c>
      <c r="C36" s="76">
        <f>AVERAGE(B$7:B36)</f>
        <v>97.750999999999976</v>
      </c>
      <c r="D36" s="46">
        <f t="shared" si="1"/>
        <v>-34.200999999999979</v>
      </c>
    </row>
    <row r="37" spans="1:4" s="1" customFormat="1" x14ac:dyDescent="0.2">
      <c r="A37" s="37">
        <v>37072</v>
      </c>
      <c r="B37" s="28">
        <v>63.27</v>
      </c>
      <c r="C37" s="76">
        <f>AVERAGE(B$7:B37)</f>
        <v>96.638709677419328</v>
      </c>
      <c r="D37" s="46">
        <f t="shared" si="1"/>
        <v>-33.368709677419325</v>
      </c>
    </row>
    <row r="38" spans="1:4" s="1" customFormat="1" x14ac:dyDescent="0.2">
      <c r="A38" s="37">
        <v>37164</v>
      </c>
      <c r="B38" s="28">
        <v>61.07</v>
      </c>
      <c r="C38" s="76">
        <f>AVERAGE(B$7:B38)</f>
        <v>95.527187499999982</v>
      </c>
      <c r="D38" s="46">
        <f t="shared" si="1"/>
        <v>-34.457187499999982</v>
      </c>
    </row>
    <row r="39" spans="1:4" s="1" customFormat="1" x14ac:dyDescent="0.2">
      <c r="A39" s="37">
        <v>37256</v>
      </c>
      <c r="B39" s="28">
        <v>64.430000000000007</v>
      </c>
      <c r="C39" s="76">
        <f>AVERAGE(B$7:B39)</f>
        <v>94.584848484848465</v>
      </c>
      <c r="D39" s="46">
        <f t="shared" si="1"/>
        <v>-30.154848484848458</v>
      </c>
    </row>
    <row r="40" spans="1:4" s="1" customFormat="1" x14ac:dyDescent="0.2">
      <c r="A40" s="37">
        <v>37346</v>
      </c>
      <c r="B40" s="28">
        <v>64.89</v>
      </c>
      <c r="C40" s="76">
        <f>AVERAGE(B$7:B40)</f>
        <v>93.711470588235272</v>
      </c>
      <c r="D40" s="46">
        <f t="shared" si="1"/>
        <v>-28.821470588235272</v>
      </c>
    </row>
    <row r="41" spans="1:4" s="1" customFormat="1" x14ac:dyDescent="0.2">
      <c r="A41" s="37">
        <v>37437</v>
      </c>
      <c r="B41" s="28">
        <v>67.17</v>
      </c>
      <c r="C41" s="76">
        <f>AVERAGE(B$7:B41)</f>
        <v>92.953142857142836</v>
      </c>
      <c r="D41" s="46">
        <f t="shared" si="1"/>
        <v>-25.783142857142835</v>
      </c>
    </row>
    <row r="42" spans="1:4" s="1" customFormat="1" x14ac:dyDescent="0.2">
      <c r="A42" s="37">
        <v>37529</v>
      </c>
      <c r="B42" s="28">
        <v>68.73</v>
      </c>
      <c r="C42" s="76">
        <f>AVERAGE(B$7:B42)</f>
        <v>92.280277777777755</v>
      </c>
      <c r="D42" s="46">
        <f t="shared" si="1"/>
        <v>-23.550277777777751</v>
      </c>
    </row>
    <row r="43" spans="1:4" s="1" customFormat="1" x14ac:dyDescent="0.2">
      <c r="A43" s="37">
        <v>37621</v>
      </c>
      <c r="B43" s="28">
        <v>73.599999999999994</v>
      </c>
      <c r="C43" s="76">
        <f>AVERAGE(B$7:B43)</f>
        <v>91.77540540540538</v>
      </c>
      <c r="D43" s="46">
        <f t="shared" si="1"/>
        <v>-18.175405405405385</v>
      </c>
    </row>
    <row r="44" spans="1:4" s="1" customFormat="1" x14ac:dyDescent="0.2">
      <c r="A44" s="37">
        <v>37711</v>
      </c>
      <c r="B44" s="28">
        <v>79.7</v>
      </c>
      <c r="C44" s="76">
        <f>AVERAGE(B$7:B44)</f>
        <v>91.457631578947343</v>
      </c>
      <c r="D44" s="46">
        <f t="shared" si="1"/>
        <v>-11.75763157894734</v>
      </c>
    </row>
    <row r="45" spans="1:4" s="1" customFormat="1" x14ac:dyDescent="0.2">
      <c r="A45" s="37">
        <v>37802</v>
      </c>
      <c r="B45" s="28">
        <v>82.12</v>
      </c>
      <c r="C45" s="76">
        <f>AVERAGE(B$7:B45)</f>
        <v>91.218205128205099</v>
      </c>
      <c r="D45" s="46">
        <f t="shared" si="1"/>
        <v>-9.0982051282050946</v>
      </c>
    </row>
    <row r="46" spans="1:4" s="1" customFormat="1" x14ac:dyDescent="0.2">
      <c r="A46" s="37">
        <v>37894</v>
      </c>
      <c r="B46" s="28">
        <v>92.06</v>
      </c>
      <c r="C46" s="76">
        <f>AVERAGE(B$7:B46)</f>
        <v>91.23924999999997</v>
      </c>
      <c r="D46" s="46">
        <f t="shared" si="1"/>
        <v>0.82075000000003229</v>
      </c>
    </row>
    <row r="47" spans="1:4" s="1" customFormat="1" x14ac:dyDescent="0.2">
      <c r="A47" s="37">
        <v>37986</v>
      </c>
      <c r="B47" s="28">
        <v>98.87</v>
      </c>
      <c r="C47" s="76">
        <f>AVERAGE(B$7:B47)</f>
        <v>91.425365853658505</v>
      </c>
      <c r="D47" s="46">
        <f t="shared" si="1"/>
        <v>7.4446341463414996</v>
      </c>
    </row>
    <row r="48" spans="1:4" s="1" customFormat="1" x14ac:dyDescent="0.2">
      <c r="A48" s="37">
        <v>38077</v>
      </c>
      <c r="B48" s="28">
        <v>104.2</v>
      </c>
      <c r="C48" s="76">
        <f>AVERAGE(B$7:B48)</f>
        <v>91.729523809523769</v>
      </c>
      <c r="D48" s="46">
        <f t="shared" si="1"/>
        <v>12.470476190476234</v>
      </c>
    </row>
    <row r="49" spans="1:4" s="1" customFormat="1" x14ac:dyDescent="0.2">
      <c r="A49" s="37">
        <v>38168</v>
      </c>
      <c r="B49" s="28">
        <v>110.94</v>
      </c>
      <c r="C49" s="76">
        <f>AVERAGE(B$7:B49)</f>
        <v>92.176279069767403</v>
      </c>
      <c r="D49" s="46">
        <f t="shared" si="1"/>
        <v>18.763720930232594</v>
      </c>
    </row>
    <row r="50" spans="1:4" s="1" customFormat="1" x14ac:dyDescent="0.2">
      <c r="A50" s="37">
        <v>38260</v>
      </c>
      <c r="B50" s="28">
        <v>113.41</v>
      </c>
      <c r="C50" s="76">
        <f>AVERAGE(B$7:B50)</f>
        <v>92.658863636363606</v>
      </c>
      <c r="D50" s="46">
        <f t="shared" si="1"/>
        <v>20.751136363636391</v>
      </c>
    </row>
    <row r="51" spans="1:4" s="1" customFormat="1" x14ac:dyDescent="0.2">
      <c r="A51" s="37">
        <v>38352</v>
      </c>
      <c r="B51" s="28">
        <v>109.6</v>
      </c>
      <c r="C51" s="76">
        <f>AVERAGE(B$7:B51)</f>
        <v>93.035333333333298</v>
      </c>
      <c r="D51" s="46">
        <f t="shared" si="1"/>
        <v>16.564666666666696</v>
      </c>
    </row>
    <row r="52" spans="1:4" s="1" customFormat="1" x14ac:dyDescent="0.2">
      <c r="A52" s="37">
        <v>38442</v>
      </c>
      <c r="B52" s="28">
        <v>108.84</v>
      </c>
      <c r="C52" s="76">
        <f>AVERAGE(B$7:B52)</f>
        <v>93.378913043478221</v>
      </c>
      <c r="D52" s="46">
        <f t="shared" si="1"/>
        <v>15.461086956521783</v>
      </c>
    </row>
    <row r="53" spans="1:4" s="1" customFormat="1" x14ac:dyDescent="0.2">
      <c r="A53" s="37">
        <v>38533</v>
      </c>
      <c r="B53" s="28">
        <v>114.12</v>
      </c>
      <c r="C53" s="76">
        <f>AVERAGE(B$7:B53)</f>
        <v>93.820212765957407</v>
      </c>
      <c r="D53" s="46">
        <f t="shared" si="1"/>
        <v>20.299787234042597</v>
      </c>
    </row>
    <row r="54" spans="1:4" s="1" customFormat="1" x14ac:dyDescent="0.2">
      <c r="A54" s="37">
        <v>38625</v>
      </c>
      <c r="B54" s="28">
        <v>121.71</v>
      </c>
      <c r="C54" s="76">
        <f>AVERAGE(B$7:B54)</f>
        <v>94.401249999999962</v>
      </c>
      <c r="D54" s="46">
        <f t="shared" si="1"/>
        <v>27.308750000000032</v>
      </c>
    </row>
    <row r="55" spans="1:4" s="1" customFormat="1" x14ac:dyDescent="0.2">
      <c r="A55" s="37">
        <v>38717</v>
      </c>
      <c r="B55" s="28">
        <v>132.09</v>
      </c>
      <c r="C55" s="76">
        <f>AVERAGE(B$7:B55)</f>
        <v>95.170408163265279</v>
      </c>
      <c r="D55" s="46">
        <f t="shared" si="1"/>
        <v>36.919591836734725</v>
      </c>
    </row>
    <row r="56" spans="1:4" s="1" customFormat="1" x14ac:dyDescent="0.2">
      <c r="A56" s="37">
        <v>38807</v>
      </c>
      <c r="B56" s="28">
        <v>145.79</v>
      </c>
      <c r="C56" s="76">
        <f>AVERAGE(B$7:B56)</f>
        <v>96.182799999999972</v>
      </c>
      <c r="D56" s="46">
        <f t="shared" si="1"/>
        <v>49.60720000000002</v>
      </c>
    </row>
    <row r="57" spans="1:4" s="1" customFormat="1" x14ac:dyDescent="0.2">
      <c r="A57" s="37">
        <v>38898</v>
      </c>
      <c r="B57" s="28">
        <v>154.12</v>
      </c>
      <c r="C57" s="76">
        <f>AVERAGE(B$7:B57)</f>
        <v>97.318823529411731</v>
      </c>
      <c r="D57" s="46">
        <f t="shared" si="1"/>
        <v>56.801176470588274</v>
      </c>
    </row>
    <row r="58" spans="1:4" s="1" customFormat="1" x14ac:dyDescent="0.2">
      <c r="A58" s="37">
        <v>38990</v>
      </c>
      <c r="B58" s="28">
        <v>148.74</v>
      </c>
      <c r="C58" s="76">
        <f>AVERAGE(B$7:B58)</f>
        <v>98.307692307692278</v>
      </c>
      <c r="D58" s="46">
        <f t="shared" si="1"/>
        <v>50.432307692307731</v>
      </c>
    </row>
    <row r="59" spans="1:4" s="1" customFormat="1" x14ac:dyDescent="0.2">
      <c r="A59" s="37">
        <v>39082</v>
      </c>
      <c r="B59" s="28">
        <v>152.04</v>
      </c>
      <c r="C59" s="76">
        <f>AVERAGE(B$7:B59)</f>
        <v>99.321509433962234</v>
      </c>
      <c r="D59" s="46">
        <f t="shared" si="1"/>
        <v>52.718490566037758</v>
      </c>
    </row>
    <row r="60" spans="1:4" s="1" customFormat="1" x14ac:dyDescent="0.2">
      <c r="A60" s="37">
        <v>39172</v>
      </c>
      <c r="B60" s="28">
        <v>156.87</v>
      </c>
      <c r="C60" s="76">
        <f>AVERAGE(B$7:B60)</f>
        <v>100.38722222222219</v>
      </c>
      <c r="D60" s="46">
        <f t="shared" si="1"/>
        <v>56.482777777777812</v>
      </c>
    </row>
    <row r="61" spans="1:4" s="1" customFormat="1" x14ac:dyDescent="0.2">
      <c r="A61" s="37">
        <v>39263</v>
      </c>
      <c r="B61" s="28">
        <v>162.43</v>
      </c>
      <c r="C61" s="76">
        <f>AVERAGE(B$7:B61)</f>
        <v>101.5152727272727</v>
      </c>
      <c r="D61" s="46">
        <f t="shared" si="1"/>
        <v>60.914727272727305</v>
      </c>
    </row>
    <row r="62" spans="1:4" s="1" customFormat="1" x14ac:dyDescent="0.2">
      <c r="A62" s="37">
        <v>39355</v>
      </c>
      <c r="B62" s="28">
        <v>171.43</v>
      </c>
      <c r="C62" s="76">
        <f>AVERAGE(B$7:B62)</f>
        <v>102.76374999999997</v>
      </c>
      <c r="D62" s="46">
        <f t="shared" si="1"/>
        <v>68.666250000000034</v>
      </c>
    </row>
    <row r="63" spans="1:4" s="1" customFormat="1" x14ac:dyDescent="0.2">
      <c r="A63" s="37">
        <v>39447</v>
      </c>
      <c r="B63" s="28">
        <v>175.88</v>
      </c>
      <c r="C63" s="76">
        <f>AVERAGE(B$7:B63)</f>
        <v>104.04649122807015</v>
      </c>
      <c r="D63" s="46">
        <f t="shared" si="1"/>
        <v>71.833508771929843</v>
      </c>
    </row>
    <row r="64" spans="1:4" s="1" customFormat="1" x14ac:dyDescent="0.2">
      <c r="A64" s="37">
        <v>39538</v>
      </c>
      <c r="B64" s="28">
        <v>183.82</v>
      </c>
      <c r="C64" s="76">
        <f>AVERAGE(B$7:B64)</f>
        <v>105.42189655172412</v>
      </c>
      <c r="D64" s="46">
        <f t="shared" si="1"/>
        <v>78.398103448275876</v>
      </c>
    </row>
    <row r="65" spans="1:4" s="1" customFormat="1" x14ac:dyDescent="0.2">
      <c r="A65" s="37">
        <v>39629</v>
      </c>
      <c r="B65" s="28">
        <v>190.91</v>
      </c>
      <c r="C65" s="76">
        <f>AVERAGE(B$7:B65)</f>
        <v>106.87084745762709</v>
      </c>
      <c r="D65" s="46">
        <f t="shared" si="1"/>
        <v>84.039152542372904</v>
      </c>
    </row>
    <row r="66" spans="1:4" s="1" customFormat="1" x14ac:dyDescent="0.2">
      <c r="A66" s="37">
        <v>39721</v>
      </c>
      <c r="B66" s="28">
        <v>190.94</v>
      </c>
      <c r="C66" s="76">
        <f>AVERAGE(B$7:B66)</f>
        <v>108.27199999999996</v>
      </c>
      <c r="D66" s="46">
        <f t="shared" si="1"/>
        <v>82.668000000000035</v>
      </c>
    </row>
    <row r="67" spans="1:4" s="1" customFormat="1" x14ac:dyDescent="0.2">
      <c r="A67" s="37">
        <v>39813</v>
      </c>
      <c r="B67" s="28">
        <v>206.97</v>
      </c>
      <c r="C67" s="76">
        <f>AVERAGE(B$7:B67)</f>
        <v>109.88999999999997</v>
      </c>
      <c r="D67" s="46">
        <f t="shared" si="1"/>
        <v>97.080000000000027</v>
      </c>
    </row>
    <row r="68" spans="1:4" s="1" customFormat="1" x14ac:dyDescent="0.2">
      <c r="A68" s="37">
        <v>39903</v>
      </c>
      <c r="B68" s="28">
        <v>198.85</v>
      </c>
      <c r="C68" s="76">
        <f>AVERAGE(B$7:B68)</f>
        <v>111.32483870967739</v>
      </c>
      <c r="D68" s="46">
        <f t="shared" si="1"/>
        <v>87.5251612903226</v>
      </c>
    </row>
    <row r="69" spans="1:4" s="1" customFormat="1" x14ac:dyDescent="0.2">
      <c r="A69" s="37">
        <v>39994</v>
      </c>
      <c r="B69" s="28">
        <v>193.25</v>
      </c>
      <c r="C69" s="76">
        <f>AVERAGE(B$7:B69)</f>
        <v>112.62523809523807</v>
      </c>
      <c r="D69" s="46">
        <f t="shared" si="1"/>
        <v>80.624761904761925</v>
      </c>
    </row>
    <row r="70" spans="1:4" s="1" customFormat="1" x14ac:dyDescent="0.2">
      <c r="A70" s="37">
        <v>40086</v>
      </c>
      <c r="B70" s="28">
        <v>188.29</v>
      </c>
      <c r="C70" s="76">
        <f>AVERAGE(B$7:B70)</f>
        <v>113.80749999999998</v>
      </c>
      <c r="D70" s="46">
        <f t="shared" si="1"/>
        <v>74.482500000000016</v>
      </c>
    </row>
    <row r="71" spans="1:4" s="1" customFormat="1" x14ac:dyDescent="0.2">
      <c r="A71" s="37">
        <v>40178</v>
      </c>
      <c r="B71" s="28">
        <v>178.15</v>
      </c>
      <c r="C71" s="76">
        <f>AVERAGE(B$7:B71)</f>
        <v>114.79738461538459</v>
      </c>
      <c r="D71" s="46">
        <f t="shared" si="1"/>
        <v>63.352615384615419</v>
      </c>
    </row>
    <row r="72" spans="1:4" s="1" customFormat="1" x14ac:dyDescent="0.2">
      <c r="A72" s="37">
        <v>40268</v>
      </c>
      <c r="B72" s="28">
        <v>171.76</v>
      </c>
      <c r="C72" s="76">
        <f>AVERAGE(B$7:B72)</f>
        <v>115.66045454545451</v>
      </c>
      <c r="D72" s="46">
        <f t="shared" si="1"/>
        <v>56.099545454545478</v>
      </c>
    </row>
    <row r="73" spans="1:4" s="1" customFormat="1" x14ac:dyDescent="0.2">
      <c r="A73" s="37">
        <v>40359</v>
      </c>
      <c r="B73" s="28">
        <v>166.92</v>
      </c>
      <c r="C73" s="76">
        <f>AVERAGE(B$7:B73)</f>
        <v>116.42552238805968</v>
      </c>
      <c r="D73" s="46">
        <f t="shared" si="1"/>
        <v>50.494477611940312</v>
      </c>
    </row>
    <row r="74" spans="1:4" s="1" customFormat="1" x14ac:dyDescent="0.2">
      <c r="A74" s="37">
        <v>40451</v>
      </c>
      <c r="B74" s="28">
        <v>161.75</v>
      </c>
      <c r="C74" s="76">
        <f>AVERAGE(B$7:B74)</f>
        <v>117.09205882352938</v>
      </c>
      <c r="D74" s="46">
        <f t="shared" si="1"/>
        <v>44.657941176470615</v>
      </c>
    </row>
    <row r="75" spans="1:4" s="1" customFormat="1" x14ac:dyDescent="0.2">
      <c r="A75" s="37">
        <v>40543</v>
      </c>
      <c r="B75" s="28">
        <v>154.71</v>
      </c>
      <c r="C75" s="76">
        <f>AVERAGE(B$7:B75)</f>
        <v>117.63724637681158</v>
      </c>
      <c r="D75" s="46">
        <f t="shared" si="1"/>
        <v>37.072753623188433</v>
      </c>
    </row>
    <row r="76" spans="1:4" s="1" customFormat="1" x14ac:dyDescent="0.2">
      <c r="A76" s="37">
        <v>40633</v>
      </c>
      <c r="B76" s="28">
        <v>150.9</v>
      </c>
      <c r="C76" s="76">
        <f>AVERAGE(B$7:B76)</f>
        <v>118.11242857142855</v>
      </c>
      <c r="D76" s="46">
        <f t="shared" si="1"/>
        <v>32.787571428571454</v>
      </c>
    </row>
    <row r="77" spans="1:4" s="1" customFormat="1" x14ac:dyDescent="0.2">
      <c r="A77" s="37">
        <v>40724</v>
      </c>
      <c r="B77" s="28">
        <v>146.37</v>
      </c>
      <c r="C77" s="76">
        <f>AVERAGE(B$7:B77)</f>
        <v>118.51042253521126</v>
      </c>
      <c r="D77" s="46">
        <f t="shared" si="1"/>
        <v>27.859577464788742</v>
      </c>
    </row>
    <row r="78" spans="1:4" s="1" customFormat="1" x14ac:dyDescent="0.2">
      <c r="A78" s="37">
        <v>40816</v>
      </c>
      <c r="B78" s="28">
        <v>142.43</v>
      </c>
      <c r="C78" s="76">
        <f>AVERAGE(B$7:B78)</f>
        <v>118.84263888888889</v>
      </c>
      <c r="D78" s="46">
        <f t="shared" si="1"/>
        <v>23.587361111111122</v>
      </c>
    </row>
    <row r="79" spans="1:4" s="1" customFormat="1" x14ac:dyDescent="0.2">
      <c r="A79" s="37">
        <v>40908</v>
      </c>
      <c r="B79" s="28">
        <v>140.71</v>
      </c>
      <c r="C79" s="76">
        <f>AVERAGE(B$7:B79)</f>
        <v>119.1421917808219</v>
      </c>
      <c r="D79" s="46">
        <f t="shared" si="1"/>
        <v>21.567808219178104</v>
      </c>
    </row>
    <row r="80" spans="1:4" s="1" customFormat="1" x14ac:dyDescent="0.2">
      <c r="A80" s="37">
        <v>40999</v>
      </c>
      <c r="B80" s="28">
        <v>138.22999999999999</v>
      </c>
      <c r="C80" s="76">
        <f>AVERAGE(B$7:B80)</f>
        <v>119.40013513513512</v>
      </c>
      <c r="D80" s="46">
        <f t="shared" si="1"/>
        <v>18.829864864864874</v>
      </c>
    </row>
    <row r="81" spans="1:5" s="1" customFormat="1" x14ac:dyDescent="0.2">
      <c r="A81" s="37">
        <v>41090</v>
      </c>
      <c r="B81" s="28">
        <v>134.33000000000001</v>
      </c>
      <c r="C81" s="76">
        <f>AVERAGE(B$7:B81)</f>
        <v>119.59919999999998</v>
      </c>
      <c r="D81" s="46">
        <f t="shared" si="1"/>
        <v>14.730800000000031</v>
      </c>
    </row>
    <row r="82" spans="1:5" s="1" customFormat="1" x14ac:dyDescent="0.2">
      <c r="A82" s="37">
        <v>41182</v>
      </c>
      <c r="B82" s="28">
        <v>130.43</v>
      </c>
      <c r="C82" s="76">
        <f>AVERAGE(B$7:B82)</f>
        <v>119.74171052631577</v>
      </c>
      <c r="D82" s="46">
        <f t="shared" si="1"/>
        <v>10.688289473684236</v>
      </c>
    </row>
    <row r="83" spans="1:5" s="1" customFormat="1" x14ac:dyDescent="0.2">
      <c r="A83" s="37">
        <v>41274</v>
      </c>
      <c r="B83" s="28">
        <v>132.51</v>
      </c>
      <c r="C83" s="76">
        <f>AVERAGE(B$7:B83)</f>
        <v>119.90753246753246</v>
      </c>
      <c r="D83" s="46">
        <f t="shared" si="1"/>
        <v>12.602467532467529</v>
      </c>
    </row>
    <row r="84" spans="1:5" s="1" customFormat="1" x14ac:dyDescent="0.2">
      <c r="A84" s="37">
        <v>41364</v>
      </c>
      <c r="B84" s="28">
        <v>129.38</v>
      </c>
      <c r="C84" s="76">
        <f>AVERAGE(B$7:B84)</f>
        <v>120.02897435897434</v>
      </c>
      <c r="D84" s="46">
        <f t="shared" si="1"/>
        <v>9.3510256410256574</v>
      </c>
    </row>
    <row r="85" spans="1:5" s="1" customFormat="1" x14ac:dyDescent="0.2">
      <c r="A85" s="37">
        <v>41455</v>
      </c>
      <c r="B85" s="28">
        <v>126.51</v>
      </c>
      <c r="C85" s="76">
        <f>AVERAGE(B$7:B85)</f>
        <v>120.11101265822784</v>
      </c>
      <c r="D85" s="46">
        <f t="shared" si="1"/>
        <v>6.3989873417721697</v>
      </c>
    </row>
    <row r="86" spans="1:5" s="1" customFormat="1" x14ac:dyDescent="0.2">
      <c r="A86" s="37">
        <v>41547</v>
      </c>
      <c r="B86" s="28">
        <v>123.53</v>
      </c>
      <c r="C86" s="76">
        <f>AVERAGE(B$7:B86)</f>
        <v>120.15374999999999</v>
      </c>
      <c r="D86" s="46">
        <f t="shared" si="1"/>
        <v>3.3762500000000131</v>
      </c>
    </row>
    <row r="87" spans="1:5" s="1" customFormat="1" x14ac:dyDescent="0.2">
      <c r="A87" s="37">
        <v>41639</v>
      </c>
      <c r="B87" s="28">
        <v>122.12</v>
      </c>
      <c r="C87" s="76">
        <f>AVERAGE(B$7:B87)</f>
        <v>120.17802469135802</v>
      </c>
      <c r="D87" s="46">
        <f t="shared" si="1"/>
        <v>1.941975308641986</v>
      </c>
    </row>
    <row r="88" spans="1:5" s="1" customFormat="1" x14ac:dyDescent="0.2">
      <c r="A88" s="37">
        <v>41729</v>
      </c>
      <c r="B88" s="28">
        <v>119.82</v>
      </c>
      <c r="C88" s="101">
        <f>AVERAGE(B$7:B88)</f>
        <v>120.17365853658536</v>
      </c>
      <c r="D88" s="102">
        <f t="shared" si="1"/>
        <v>-0.35365853658537105</v>
      </c>
      <c r="E88" s="103"/>
    </row>
    <row r="89" spans="1:5" s="1" customFormat="1" x14ac:dyDescent="0.2">
      <c r="A89" s="37">
        <v>41820</v>
      </c>
      <c r="B89" s="28">
        <v>117.09</v>
      </c>
      <c r="C89" s="101">
        <f>AVERAGE(B$7:B89)</f>
        <v>120.13650602409639</v>
      </c>
      <c r="D89" s="102">
        <f t="shared" si="1"/>
        <v>-3.0465060240963879</v>
      </c>
      <c r="E89" s="103"/>
    </row>
    <row r="90" spans="1:5" s="1" customFormat="1" x14ac:dyDescent="0.2">
      <c r="A90" s="37">
        <v>41912</v>
      </c>
      <c r="B90" s="28">
        <v>113.2</v>
      </c>
      <c r="C90" s="101">
        <f>AVERAGE(B$7:B90)</f>
        <v>120.05392857142859</v>
      </c>
      <c r="D90" s="102">
        <f>B90-C90</f>
        <v>-6.8539285714285825</v>
      </c>
      <c r="E90" s="103"/>
    </row>
    <row r="91" spans="1:5" s="1" customFormat="1" x14ac:dyDescent="0.2">
      <c r="A91" s="37">
        <v>42004</v>
      </c>
      <c r="B91" s="28">
        <v>105.94</v>
      </c>
      <c r="C91" s="101">
        <f>AVERAGE(B$7:B91)</f>
        <v>119.88788235294119</v>
      </c>
      <c r="D91" s="102">
        <f t="shared" si="1"/>
        <v>-13.947882352941193</v>
      </c>
      <c r="E91" s="103"/>
    </row>
    <row r="92" spans="1:5" s="1" customFormat="1" x14ac:dyDescent="0.2">
      <c r="A92" s="37">
        <v>42094</v>
      </c>
      <c r="B92" s="73">
        <v>103.83</v>
      </c>
      <c r="C92" s="101">
        <f>AVERAGE(B$7:B92)</f>
        <v>119.70116279069769</v>
      </c>
      <c r="D92" s="102">
        <f t="shared" si="1"/>
        <v>-15.871162790697696</v>
      </c>
      <c r="E92" s="103"/>
    </row>
    <row r="93" spans="1:5" s="1" customFormat="1" x14ac:dyDescent="0.2">
      <c r="A93" s="37">
        <v>42185</v>
      </c>
      <c r="B93" s="74">
        <v>103.8</v>
      </c>
      <c r="C93" s="101">
        <f>AVERAGE(B$7:B93)</f>
        <v>119.5183908045977</v>
      </c>
      <c r="D93" s="102">
        <f t="shared" si="1"/>
        <v>-15.718390804597703</v>
      </c>
      <c r="E93" s="103"/>
    </row>
    <row r="94" spans="1:5" s="1" customFormat="1" x14ac:dyDescent="0.2">
      <c r="A94" s="37">
        <v>42277</v>
      </c>
      <c r="B94" s="71">
        <v>104.94</v>
      </c>
      <c r="C94" s="101">
        <f>AVERAGE(B$7:B94)</f>
        <v>119.35272727272728</v>
      </c>
      <c r="D94" s="102">
        <f t="shared" si="1"/>
        <v>-14.412727272727281</v>
      </c>
      <c r="E94" s="103"/>
    </row>
    <row r="95" spans="1:5" s="1" customFormat="1" x14ac:dyDescent="0.2">
      <c r="A95" s="37">
        <v>42369</v>
      </c>
      <c r="B95" s="71">
        <v>104.12</v>
      </c>
      <c r="C95" s="101">
        <f>AVERAGE(B$7:B95)</f>
        <v>119.18157303370788</v>
      </c>
      <c r="D95" s="102">
        <f t="shared" ref="D95:D100" si="2">B95-C95</f>
        <v>-15.061573033707873</v>
      </c>
      <c r="E95" s="103"/>
    </row>
    <row r="96" spans="1:5" s="1" customFormat="1" x14ac:dyDescent="0.2">
      <c r="A96" s="37">
        <v>42460</v>
      </c>
      <c r="B96" s="71">
        <v>107.46</v>
      </c>
      <c r="C96" s="101">
        <f>AVERAGE(B$7:B96)</f>
        <v>119.05133333333335</v>
      </c>
      <c r="D96" s="102">
        <f t="shared" si="2"/>
        <v>-11.591333333333353</v>
      </c>
      <c r="E96" s="103"/>
    </row>
    <row r="97" spans="1:5" s="1" customFormat="1" x14ac:dyDescent="0.2">
      <c r="A97" s="37">
        <v>42551</v>
      </c>
      <c r="B97" s="71">
        <v>107.7</v>
      </c>
      <c r="C97" s="101">
        <f>AVERAGE(B$7:B97)</f>
        <v>118.92659340659343</v>
      </c>
      <c r="D97" s="102">
        <f t="shared" si="2"/>
        <v>-11.226593406593423</v>
      </c>
      <c r="E97" s="103"/>
    </row>
    <row r="98" spans="1:5" s="1" customFormat="1" x14ac:dyDescent="0.2">
      <c r="A98" s="37">
        <v>42643</v>
      </c>
      <c r="B98" s="71">
        <v>107.83</v>
      </c>
      <c r="C98" s="101">
        <f>AVERAGE(B$7:B98)</f>
        <v>118.80597826086958</v>
      </c>
      <c r="D98" s="102">
        <f t="shared" si="2"/>
        <v>-10.975978260869582</v>
      </c>
      <c r="E98" s="103"/>
    </row>
    <row r="99" spans="1:5" s="1" customFormat="1" x14ac:dyDescent="0.2">
      <c r="A99" s="37">
        <v>42735</v>
      </c>
      <c r="B99" s="71">
        <v>106.98</v>
      </c>
      <c r="C99" s="101">
        <f>AVERAGE(B$7:B99)</f>
        <v>118.67881720430108</v>
      </c>
      <c r="D99" s="102">
        <f t="shared" si="2"/>
        <v>-11.698817204301079</v>
      </c>
      <c r="E99" s="103"/>
    </row>
    <row r="100" spans="1:5" s="1" customFormat="1" x14ac:dyDescent="0.2">
      <c r="A100" s="37">
        <v>42825</v>
      </c>
      <c r="B100" s="71">
        <v>106.22</v>
      </c>
      <c r="C100" s="101">
        <f>AVERAGE(B$7:B100)</f>
        <v>118.54627659574469</v>
      </c>
      <c r="D100" s="102">
        <f t="shared" si="2"/>
        <v>-12.326276595744687</v>
      </c>
      <c r="E100" s="103"/>
    </row>
    <row r="101" spans="1:5" s="1" customFormat="1" x14ac:dyDescent="0.2">
      <c r="A101" s="37">
        <v>42916</v>
      </c>
      <c r="B101" s="71">
        <v>106.02</v>
      </c>
      <c r="C101" s="101">
        <f>AVERAGE(B$7:B101)</f>
        <v>118.41442105263158</v>
      </c>
      <c r="D101" s="102">
        <f t="shared" ref="D101:D106" si="3">B101-C101</f>
        <v>-12.394421052631586</v>
      </c>
      <c r="E101" s="103"/>
    </row>
    <row r="102" spans="1:5" s="1" customFormat="1" x14ac:dyDescent="0.2">
      <c r="A102" s="37">
        <v>43008</v>
      </c>
      <c r="B102" s="71">
        <v>104.12</v>
      </c>
      <c r="C102" s="101">
        <f>AVERAGE(B$7:B102)</f>
        <v>118.26552083333335</v>
      </c>
      <c r="D102" s="102">
        <f t="shared" si="3"/>
        <v>-14.14552083333335</v>
      </c>
      <c r="E102" s="103"/>
    </row>
    <row r="103" spans="1:5" s="1" customFormat="1" x14ac:dyDescent="0.2">
      <c r="A103" s="37">
        <v>43100</v>
      </c>
      <c r="B103" s="71">
        <v>104.25</v>
      </c>
      <c r="C103" s="101">
        <f>AVERAGE(B$7:B103)</f>
        <v>118.12103092783506</v>
      </c>
      <c r="D103" s="102">
        <f t="shared" si="3"/>
        <v>-13.871030927835065</v>
      </c>
      <c r="E103" s="103"/>
    </row>
    <row r="104" spans="1:5" s="1" customFormat="1" x14ac:dyDescent="0.2">
      <c r="A104" s="37">
        <v>43190</v>
      </c>
      <c r="B104" s="71">
        <v>103.39</v>
      </c>
      <c r="C104" s="101">
        <f>AVERAGE(B$7:B104)</f>
        <v>117.97071428571429</v>
      </c>
      <c r="D104" s="102">
        <f t="shared" si="3"/>
        <v>-14.580714285714294</v>
      </c>
      <c r="E104" s="103"/>
    </row>
    <row r="105" spans="1:5" s="1" customFormat="1" x14ac:dyDescent="0.2">
      <c r="A105" s="37">
        <v>43281</v>
      </c>
      <c r="B105" s="71">
        <v>103.04</v>
      </c>
      <c r="C105" s="101">
        <f>AVERAGE(B$7:B105)</f>
        <v>117.819898989899</v>
      </c>
      <c r="D105" s="102">
        <f t="shared" si="3"/>
        <v>-14.779898989898996</v>
      </c>
      <c r="E105" s="103"/>
    </row>
    <row r="106" spans="1:5" s="1" customFormat="1" x14ac:dyDescent="0.2">
      <c r="A106" s="37">
        <v>43373</v>
      </c>
      <c r="B106" s="71">
        <v>100.61</v>
      </c>
      <c r="C106" s="101">
        <f>AVERAGE(B$7:B106)</f>
        <v>117.64780000000002</v>
      </c>
      <c r="D106" s="102">
        <f t="shared" si="3"/>
        <v>-17.037800000000018</v>
      </c>
      <c r="E106" s="103"/>
    </row>
    <row r="107" spans="1:5" s="1" customFormat="1" x14ac:dyDescent="0.2">
      <c r="A107" s="37">
        <v>43465</v>
      </c>
      <c r="B107" s="71">
        <v>98.68</v>
      </c>
      <c r="C107" s="101">
        <f>AVERAGE(B$7:B107)</f>
        <v>117.46000000000002</v>
      </c>
      <c r="D107" s="102">
        <f>B107-C107</f>
        <v>-18.780000000000015</v>
      </c>
      <c r="E107" s="103"/>
    </row>
    <row r="108" spans="1:5" s="1" customFormat="1" x14ac:dyDescent="0.2">
      <c r="A108" s="37">
        <v>43555</v>
      </c>
      <c r="B108" s="71">
        <v>96.26</v>
      </c>
      <c r="C108" s="101">
        <f>AVERAGE(B$7:B108)</f>
        <v>117.25215686274512</v>
      </c>
      <c r="D108" s="102">
        <f>B108-C108</f>
        <v>-20.992156862745119</v>
      </c>
      <c r="E108" s="103"/>
    </row>
    <row r="109" spans="1:5" s="1" customFormat="1" x14ac:dyDescent="0.2">
      <c r="A109" s="37">
        <v>43646</v>
      </c>
      <c r="B109" s="71">
        <v>95.18</v>
      </c>
      <c r="C109" s="101">
        <f>AVERAGE(B$7:B109)</f>
        <v>117.03786407766994</v>
      </c>
      <c r="D109" s="102">
        <f>B109-C109</f>
        <v>-21.85786407766993</v>
      </c>
      <c r="E109" s="103"/>
    </row>
    <row r="110" spans="1:5" s="1" customFormat="1" x14ac:dyDescent="0.2">
      <c r="A110" s="37">
        <v>43738</v>
      </c>
      <c r="B110" s="71">
        <v>93.94</v>
      </c>
      <c r="C110" s="101">
        <f>AVERAGE(B$7:B110)</f>
        <v>116.81576923076926</v>
      </c>
      <c r="D110" s="102">
        <f>B110-C110</f>
        <v>-22.875769230769265</v>
      </c>
      <c r="E110" s="103"/>
    </row>
    <row r="111" spans="1:5" s="1" customFormat="1" x14ac:dyDescent="0.2">
      <c r="A111" s="37"/>
      <c r="B111" s="71"/>
      <c r="C111" s="76"/>
      <c r="D111" s="46"/>
    </row>
    <row r="112" spans="1:5" s="1" customFormat="1" x14ac:dyDescent="0.2">
      <c r="A112" s="37"/>
      <c r="B112" s="71"/>
      <c r="C112" s="76"/>
      <c r="D112" s="46"/>
    </row>
    <row r="113" spans="1:4" s="1" customFormat="1" x14ac:dyDescent="0.2">
      <c r="A113" s="37"/>
      <c r="B113" s="71"/>
      <c r="C113" s="76"/>
      <c r="D113" s="46"/>
    </row>
    <row r="114" spans="1:4" s="1" customFormat="1" x14ac:dyDescent="0.2">
      <c r="A114" s="37"/>
      <c r="B114" s="71"/>
      <c r="C114" s="76"/>
      <c r="D114" s="46"/>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6"/>
  <sheetViews>
    <sheetView zoomScaleNormal="100" workbookViewId="0">
      <pane ySplit="6" topLeftCell="A76" activePane="bottomLeft" state="frozen"/>
      <selection activeCell="B1" sqref="B1"/>
      <selection pane="bottomLeft" activeCell="F105" sqref="F105"/>
    </sheetView>
  </sheetViews>
  <sheetFormatPr defaultColWidth="8.85546875" defaultRowHeight="12.75" x14ac:dyDescent="0.2"/>
  <cols>
    <col min="1" max="1" width="24" style="78" customWidth="1"/>
    <col min="2" max="4" width="24" style="79" customWidth="1"/>
    <col min="5" max="16384" width="8.85546875" style="79"/>
  </cols>
  <sheetData>
    <row r="1" spans="1:4" s="1" customFormat="1" ht="15" x14ac:dyDescent="0.25">
      <c r="A1" s="13" t="s">
        <v>47</v>
      </c>
      <c r="B1" s="42"/>
      <c r="C1" s="42"/>
      <c r="D1" s="42"/>
    </row>
    <row r="2" spans="1:4" s="1" customFormat="1" x14ac:dyDescent="0.2">
      <c r="A2" s="17" t="s">
        <v>8</v>
      </c>
      <c r="B2" s="43"/>
      <c r="C2" s="43"/>
      <c r="D2" s="43"/>
    </row>
    <row r="3" spans="1:4" s="1" customFormat="1" ht="30.75" customHeight="1" x14ac:dyDescent="0.2">
      <c r="A3" s="113" t="s">
        <v>83</v>
      </c>
      <c r="B3" s="113"/>
      <c r="C3" s="113"/>
      <c r="D3" s="113"/>
    </row>
    <row r="4" spans="1:4" s="1" customFormat="1" x14ac:dyDescent="0.2">
      <c r="A4" s="2"/>
      <c r="B4" s="42"/>
      <c r="C4" s="42"/>
      <c r="D4" s="42"/>
    </row>
    <row r="5" spans="1:4" s="5" customFormat="1" ht="42.75" customHeight="1" x14ac:dyDescent="0.25">
      <c r="A5" s="14"/>
      <c r="B5" s="44" t="s">
        <v>53</v>
      </c>
      <c r="C5" s="66" t="s">
        <v>84</v>
      </c>
      <c r="D5" s="66" t="s">
        <v>85</v>
      </c>
    </row>
    <row r="6" spans="1:4" s="55" customFormat="1" ht="17.25" customHeight="1" x14ac:dyDescent="0.25">
      <c r="A6" s="52" t="s">
        <v>13</v>
      </c>
      <c r="B6" s="56" t="s">
        <v>12</v>
      </c>
      <c r="C6" s="57" t="s">
        <v>12</v>
      </c>
      <c r="D6" s="58" t="s">
        <v>31</v>
      </c>
    </row>
    <row r="7" spans="1:4" s="1" customFormat="1" x14ac:dyDescent="0.2">
      <c r="A7" s="37">
        <v>35064</v>
      </c>
      <c r="B7" s="45">
        <v>-9.17</v>
      </c>
      <c r="C7" s="69" t="s">
        <v>89</v>
      </c>
      <c r="D7" s="69" t="s">
        <v>89</v>
      </c>
    </row>
    <row r="8" spans="1:4" s="1" customFormat="1" x14ac:dyDescent="0.2">
      <c r="A8" s="37">
        <v>35155</v>
      </c>
      <c r="B8" s="45">
        <v>-7.61</v>
      </c>
      <c r="C8" s="69" t="s">
        <v>89</v>
      </c>
      <c r="D8" s="69" t="s">
        <v>89</v>
      </c>
    </row>
    <row r="9" spans="1:4" s="1" customFormat="1" x14ac:dyDescent="0.2">
      <c r="A9" s="37">
        <v>35246</v>
      </c>
      <c r="B9" s="45">
        <v>-7.67</v>
      </c>
      <c r="C9" s="69" t="s">
        <v>89</v>
      </c>
      <c r="D9" s="69" t="s">
        <v>89</v>
      </c>
    </row>
    <row r="10" spans="1:4" s="1" customFormat="1" x14ac:dyDescent="0.2">
      <c r="A10" s="37">
        <v>35338</v>
      </c>
      <c r="B10" s="45">
        <v>-7.74</v>
      </c>
      <c r="C10" s="69" t="s">
        <v>89</v>
      </c>
      <c r="D10" s="69" t="s">
        <v>89</v>
      </c>
    </row>
    <row r="11" spans="1:4" s="1" customFormat="1" x14ac:dyDescent="0.2">
      <c r="A11" s="37">
        <v>35430</v>
      </c>
      <c r="B11" s="45">
        <v>-8.6199999999999992</v>
      </c>
      <c r="C11" s="69" t="s">
        <v>89</v>
      </c>
      <c r="D11" s="69" t="s">
        <v>89</v>
      </c>
    </row>
    <row r="12" spans="1:4" s="1" customFormat="1" x14ac:dyDescent="0.2">
      <c r="A12" s="37">
        <v>35520</v>
      </c>
      <c r="B12" s="45">
        <v>-8.91</v>
      </c>
      <c r="C12" s="69" t="s">
        <v>89</v>
      </c>
      <c r="D12" s="69" t="s">
        <v>89</v>
      </c>
    </row>
    <row r="13" spans="1:4" s="1" customFormat="1" x14ac:dyDescent="0.2">
      <c r="A13" s="37">
        <v>35611</v>
      </c>
      <c r="B13" s="45">
        <v>-9.68</v>
      </c>
      <c r="C13" s="69" t="s">
        <v>89</v>
      </c>
      <c r="D13" s="69" t="s">
        <v>89</v>
      </c>
    </row>
    <row r="14" spans="1:4" s="1" customFormat="1" x14ac:dyDescent="0.2">
      <c r="A14" s="37">
        <v>35703</v>
      </c>
      <c r="B14" s="45">
        <v>-9.57</v>
      </c>
      <c r="C14" s="69" t="s">
        <v>89</v>
      </c>
      <c r="D14" s="69" t="s">
        <v>89</v>
      </c>
    </row>
    <row r="15" spans="1:4" s="1" customFormat="1" x14ac:dyDescent="0.2">
      <c r="A15" s="37">
        <v>35795</v>
      </c>
      <c r="B15" s="45">
        <v>-9.6999999999999993</v>
      </c>
      <c r="C15" s="69" t="s">
        <v>89</v>
      </c>
      <c r="D15" s="69" t="s">
        <v>89</v>
      </c>
    </row>
    <row r="16" spans="1:4" s="1" customFormat="1" x14ac:dyDescent="0.2">
      <c r="A16" s="37">
        <v>35885</v>
      </c>
      <c r="B16" s="45">
        <v>-9.7200000000000006</v>
      </c>
      <c r="C16" s="69" t="s">
        <v>89</v>
      </c>
      <c r="D16" s="69" t="s">
        <v>89</v>
      </c>
    </row>
    <row r="17" spans="1:4" s="1" customFormat="1" x14ac:dyDescent="0.2">
      <c r="A17" s="37">
        <v>35976</v>
      </c>
      <c r="B17" s="45">
        <v>-9.86</v>
      </c>
      <c r="C17" s="69" t="s">
        <v>89</v>
      </c>
      <c r="D17" s="69" t="s">
        <v>89</v>
      </c>
    </row>
    <row r="18" spans="1:4" s="1" customFormat="1" x14ac:dyDescent="0.2">
      <c r="A18" s="37">
        <v>36068</v>
      </c>
      <c r="B18" s="45">
        <v>-11.79</v>
      </c>
      <c r="C18" s="69" t="s">
        <v>89</v>
      </c>
      <c r="D18" s="69" t="s">
        <v>89</v>
      </c>
    </row>
    <row r="19" spans="1:4" s="1" customFormat="1" x14ac:dyDescent="0.2">
      <c r="A19" s="37">
        <v>36160</v>
      </c>
      <c r="B19" s="45">
        <v>-11.55</v>
      </c>
      <c r="C19" s="45">
        <f>AVERAGE(B$7:B19)</f>
        <v>-9.3530769230769231</v>
      </c>
      <c r="D19" s="46">
        <f t="shared" ref="D19:D24" si="0">B19-C19</f>
        <v>-2.1969230769230776</v>
      </c>
    </row>
    <row r="20" spans="1:4" s="1" customFormat="1" x14ac:dyDescent="0.2">
      <c r="A20" s="37">
        <v>36250</v>
      </c>
      <c r="B20" s="45">
        <v>-11.19</v>
      </c>
      <c r="C20" s="45">
        <f>AVERAGE(B$7:B20)</f>
        <v>-9.4842857142857149</v>
      </c>
      <c r="D20" s="46">
        <f t="shared" si="0"/>
        <v>-1.7057142857142846</v>
      </c>
    </row>
    <row r="21" spans="1:4" s="1" customFormat="1" x14ac:dyDescent="0.2">
      <c r="A21" s="37">
        <v>36341</v>
      </c>
      <c r="B21" s="45">
        <v>-11.94</v>
      </c>
      <c r="C21" s="45">
        <f>AVERAGE(B$7:B21)</f>
        <v>-9.6479999999999997</v>
      </c>
      <c r="D21" s="46">
        <f t="shared" si="0"/>
        <v>-2.2919999999999998</v>
      </c>
    </row>
    <row r="22" spans="1:4" s="1" customFormat="1" x14ac:dyDescent="0.2">
      <c r="A22" s="37">
        <v>36433</v>
      </c>
      <c r="B22" s="45">
        <v>-10.95</v>
      </c>
      <c r="C22" s="45">
        <f>AVERAGE(B$7:B22)</f>
        <v>-9.7293749999999992</v>
      </c>
      <c r="D22" s="46">
        <f t="shared" si="0"/>
        <v>-1.2206250000000001</v>
      </c>
    </row>
    <row r="23" spans="1:4" s="1" customFormat="1" x14ac:dyDescent="0.2">
      <c r="A23" s="37">
        <v>36525</v>
      </c>
      <c r="B23" s="45">
        <v>-10.88</v>
      </c>
      <c r="C23" s="45">
        <f>AVERAGE(B$7:B23)</f>
        <v>-9.7970588235294116</v>
      </c>
      <c r="D23" s="46">
        <f t="shared" si="0"/>
        <v>-1.0829411764705892</v>
      </c>
    </row>
    <row r="24" spans="1:4" s="1" customFormat="1" x14ac:dyDescent="0.2">
      <c r="A24" s="37">
        <v>36616</v>
      </c>
      <c r="B24" s="45">
        <v>-10.31</v>
      </c>
      <c r="C24" s="45">
        <f>AVERAGE(B$7:B24)</f>
        <v>-9.8255555555555549</v>
      </c>
      <c r="D24" s="46">
        <f t="shared" si="0"/>
        <v>-0.48444444444444557</v>
      </c>
    </row>
    <row r="25" spans="1:4" s="1" customFormat="1" x14ac:dyDescent="0.2">
      <c r="A25" s="37">
        <v>36707</v>
      </c>
      <c r="B25" s="45">
        <v>-8.42</v>
      </c>
      <c r="C25" s="45">
        <f>AVERAGE(B$7:B25)</f>
        <v>-9.7515789473684205</v>
      </c>
      <c r="D25" s="46">
        <f t="shared" ref="D25:D84" si="1">B25-C25</f>
        <v>1.3315789473684205</v>
      </c>
    </row>
    <row r="26" spans="1:4" s="1" customFormat="1" x14ac:dyDescent="0.2">
      <c r="A26" s="37">
        <v>36799</v>
      </c>
      <c r="B26" s="45">
        <v>-7.07</v>
      </c>
      <c r="C26" s="45">
        <f>AVERAGE(B$7:B26)</f>
        <v>-9.6174999999999979</v>
      </c>
      <c r="D26" s="46">
        <f t="shared" si="1"/>
        <v>2.5474999999999977</v>
      </c>
    </row>
    <row r="27" spans="1:4" s="1" customFormat="1" x14ac:dyDescent="0.2">
      <c r="A27" s="37">
        <v>36891</v>
      </c>
      <c r="B27" s="45">
        <v>-5.85</v>
      </c>
      <c r="C27" s="45">
        <f>AVERAGE(B$7:B27)</f>
        <v>-9.4380952380952365</v>
      </c>
      <c r="D27" s="46">
        <f t="shared" si="1"/>
        <v>3.5880952380952369</v>
      </c>
    </row>
    <row r="28" spans="1:4" s="1" customFormat="1" x14ac:dyDescent="0.2">
      <c r="A28" s="37">
        <v>36981</v>
      </c>
      <c r="B28" s="45">
        <v>-5.72</v>
      </c>
      <c r="C28" s="45">
        <f>AVERAGE(B$7:B28)</f>
        <v>-9.2690909090909077</v>
      </c>
      <c r="D28" s="46">
        <f t="shared" si="1"/>
        <v>3.549090909090908</v>
      </c>
    </row>
    <row r="29" spans="1:4" s="1" customFormat="1" x14ac:dyDescent="0.2">
      <c r="A29" s="37">
        <v>37072</v>
      </c>
      <c r="B29" s="45">
        <v>-5.21</v>
      </c>
      <c r="C29" s="45">
        <f>AVERAGE(B$7:B29)</f>
        <v>-9.0926086956521726</v>
      </c>
      <c r="D29" s="46">
        <f t="shared" si="1"/>
        <v>3.8826086956521726</v>
      </c>
    </row>
    <row r="30" spans="1:4" s="1" customFormat="1" x14ac:dyDescent="0.2">
      <c r="A30" s="37">
        <v>37164</v>
      </c>
      <c r="B30" s="45">
        <v>-4.26</v>
      </c>
      <c r="C30" s="45">
        <f>AVERAGE(B$7:B30)</f>
        <v>-8.8912499999999977</v>
      </c>
      <c r="D30" s="46">
        <f t="shared" si="1"/>
        <v>4.6312499999999979</v>
      </c>
    </row>
    <row r="31" spans="1:4" s="1" customFormat="1" x14ac:dyDescent="0.2">
      <c r="A31" s="37">
        <v>37256</v>
      </c>
      <c r="B31" s="45">
        <v>-4.68</v>
      </c>
      <c r="C31" s="45">
        <f>AVERAGE(B$7:B31)</f>
        <v>-8.7227999999999994</v>
      </c>
      <c r="D31" s="46">
        <f t="shared" si="1"/>
        <v>4.0427999999999997</v>
      </c>
    </row>
    <row r="32" spans="1:4" s="1" customFormat="1" x14ac:dyDescent="0.2">
      <c r="A32" s="37">
        <v>37346</v>
      </c>
      <c r="B32" s="45">
        <v>-4.57</v>
      </c>
      <c r="C32" s="45">
        <f>AVERAGE(B$7:B32)</f>
        <v>-8.5630769230769221</v>
      </c>
      <c r="D32" s="46">
        <f t="shared" si="1"/>
        <v>3.9930769230769219</v>
      </c>
    </row>
    <row r="33" spans="1:4" s="1" customFormat="1" x14ac:dyDescent="0.2">
      <c r="A33" s="37">
        <v>37437</v>
      </c>
      <c r="B33" s="45">
        <v>-5.0999999999999996</v>
      </c>
      <c r="C33" s="45">
        <f>AVERAGE(B$7:B33)</f>
        <v>-8.4348148148148123</v>
      </c>
      <c r="D33" s="46">
        <f t="shared" si="1"/>
        <v>3.3348148148148127</v>
      </c>
    </row>
    <row r="34" spans="1:4" s="1" customFormat="1" x14ac:dyDescent="0.2">
      <c r="A34" s="37">
        <v>37529</v>
      </c>
      <c r="B34" s="45">
        <v>-5.32</v>
      </c>
      <c r="C34" s="45">
        <f>AVERAGE(B$7:B34)</f>
        <v>-8.3235714285714266</v>
      </c>
      <c r="D34" s="46">
        <f t="shared" si="1"/>
        <v>3.0035714285714263</v>
      </c>
    </row>
    <row r="35" spans="1:4" s="1" customFormat="1" x14ac:dyDescent="0.2">
      <c r="A35" s="37">
        <v>37621</v>
      </c>
      <c r="B35" s="45">
        <v>-5.09</v>
      </c>
      <c r="C35" s="45">
        <f>AVERAGE(B$7:B35)</f>
        <v>-8.2120689655172399</v>
      </c>
      <c r="D35" s="46">
        <f t="shared" si="1"/>
        <v>3.12206896551724</v>
      </c>
    </row>
    <row r="36" spans="1:4" s="1" customFormat="1" x14ac:dyDescent="0.2">
      <c r="A36" s="37">
        <v>37711</v>
      </c>
      <c r="B36" s="45">
        <v>-4.9000000000000004</v>
      </c>
      <c r="C36" s="45">
        <f>AVERAGE(B$7:B36)</f>
        <v>-8.1016666666666648</v>
      </c>
      <c r="D36" s="46">
        <f t="shared" si="1"/>
        <v>3.2016666666666644</v>
      </c>
    </row>
    <row r="37" spans="1:4" s="1" customFormat="1" x14ac:dyDescent="0.2">
      <c r="A37" s="37">
        <v>37802</v>
      </c>
      <c r="B37" s="45">
        <v>-5.47</v>
      </c>
      <c r="C37" s="45">
        <f>AVERAGE(B$7:B37)</f>
        <v>-8.0167741935483861</v>
      </c>
      <c r="D37" s="46">
        <f t="shared" si="1"/>
        <v>2.5467741935483863</v>
      </c>
    </row>
    <row r="38" spans="1:4" s="1" customFormat="1" x14ac:dyDescent="0.2">
      <c r="A38" s="37">
        <v>37894</v>
      </c>
      <c r="B38" s="45">
        <v>-6.35</v>
      </c>
      <c r="C38" s="45">
        <f>AVERAGE(B$7:B38)</f>
        <v>-7.9646874999999984</v>
      </c>
      <c r="D38" s="46">
        <f t="shared" si="1"/>
        <v>1.6146874999999987</v>
      </c>
    </row>
    <row r="39" spans="1:4" s="1" customFormat="1" x14ac:dyDescent="0.2">
      <c r="A39" s="37">
        <v>37986</v>
      </c>
      <c r="B39" s="45">
        <v>-6.7</v>
      </c>
      <c r="C39" s="45">
        <f>AVERAGE(B$7:B39)</f>
        <v>-7.9263636363636341</v>
      </c>
      <c r="D39" s="46">
        <f t="shared" si="1"/>
        <v>1.2263636363636339</v>
      </c>
    </row>
    <row r="40" spans="1:4" s="1" customFormat="1" x14ac:dyDescent="0.2">
      <c r="A40" s="37">
        <v>38077</v>
      </c>
      <c r="B40" s="45">
        <v>-7.64</v>
      </c>
      <c r="C40" s="45">
        <f>AVERAGE(B$7:B40)</f>
        <v>-7.9179411764705856</v>
      </c>
      <c r="D40" s="46">
        <f t="shared" si="1"/>
        <v>0.27794117647058592</v>
      </c>
    </row>
    <row r="41" spans="1:4" s="1" customFormat="1" x14ac:dyDescent="0.2">
      <c r="A41" s="37">
        <v>38168</v>
      </c>
      <c r="B41" s="45">
        <v>-8.26</v>
      </c>
      <c r="C41" s="45">
        <f>AVERAGE(B$7:B41)</f>
        <v>-7.9277142857142833</v>
      </c>
      <c r="D41" s="46">
        <f t="shared" si="1"/>
        <v>-0.33228571428571652</v>
      </c>
    </row>
    <row r="42" spans="1:4" s="1" customFormat="1" x14ac:dyDescent="0.2">
      <c r="A42" s="37">
        <v>38260</v>
      </c>
      <c r="B42" s="45">
        <v>-8.6300000000000008</v>
      </c>
      <c r="C42" s="45">
        <f>AVERAGE(B$7:B42)</f>
        <v>-7.9472222222222193</v>
      </c>
      <c r="D42" s="46">
        <f t="shared" si="1"/>
        <v>-0.68277777777778148</v>
      </c>
    </row>
    <row r="43" spans="1:4" s="1" customFormat="1" x14ac:dyDescent="0.2">
      <c r="A43" s="37">
        <v>38352</v>
      </c>
      <c r="B43" s="45">
        <v>-7.77</v>
      </c>
      <c r="C43" s="45">
        <f>AVERAGE(B$7:B43)</f>
        <v>-7.9424324324324296</v>
      </c>
      <c r="D43" s="46">
        <f t="shared" si="1"/>
        <v>0.17243243243243001</v>
      </c>
    </row>
    <row r="44" spans="1:4" s="1" customFormat="1" x14ac:dyDescent="0.2">
      <c r="A44" s="37">
        <v>38442</v>
      </c>
      <c r="B44" s="45">
        <v>-7.05</v>
      </c>
      <c r="C44" s="45">
        <f>AVERAGE(B$7:B44)</f>
        <v>-7.9189473684210503</v>
      </c>
      <c r="D44" s="46">
        <f t="shared" si="1"/>
        <v>0.86894736842105047</v>
      </c>
    </row>
    <row r="45" spans="1:4" s="1" customFormat="1" x14ac:dyDescent="0.2">
      <c r="A45" s="37">
        <v>38533</v>
      </c>
      <c r="B45" s="45">
        <v>-6.8</v>
      </c>
      <c r="C45" s="45">
        <f>AVERAGE(B$7:B45)</f>
        <v>-7.8902564102564083</v>
      </c>
      <c r="D45" s="46">
        <f t="shared" si="1"/>
        <v>1.0902564102564085</v>
      </c>
    </row>
    <row r="46" spans="1:4" s="1" customFormat="1" x14ac:dyDescent="0.2">
      <c r="A46" s="37">
        <v>38625</v>
      </c>
      <c r="B46" s="45">
        <v>-7.21</v>
      </c>
      <c r="C46" s="45">
        <f>AVERAGE(B$7:B46)</f>
        <v>-7.873249999999997</v>
      </c>
      <c r="D46" s="46">
        <f t="shared" si="1"/>
        <v>0.66324999999999701</v>
      </c>
    </row>
    <row r="47" spans="1:4" s="1" customFormat="1" x14ac:dyDescent="0.2">
      <c r="A47" s="37">
        <v>38717</v>
      </c>
      <c r="B47" s="45">
        <v>-7.4</v>
      </c>
      <c r="C47" s="45">
        <f>AVERAGE(B$7:B47)</f>
        <v>-7.8617073170731677</v>
      </c>
      <c r="D47" s="46">
        <f t="shared" si="1"/>
        <v>0.46170731707316737</v>
      </c>
    </row>
    <row r="48" spans="1:4" s="1" customFormat="1" x14ac:dyDescent="0.2">
      <c r="A48" s="37">
        <v>38807</v>
      </c>
      <c r="B48" s="45">
        <v>-8.58</v>
      </c>
      <c r="C48" s="45">
        <f>AVERAGE(B$7:B48)</f>
        <v>-7.8788095238095206</v>
      </c>
      <c r="D48" s="46">
        <f t="shared" si="1"/>
        <v>-0.70119047619047947</v>
      </c>
    </row>
    <row r="49" spans="1:4" s="1" customFormat="1" x14ac:dyDescent="0.2">
      <c r="A49" s="37">
        <v>38898</v>
      </c>
      <c r="B49" s="45">
        <v>-8.94</v>
      </c>
      <c r="C49" s="45">
        <f>AVERAGE(B$7:B49)</f>
        <v>-7.9034883720930198</v>
      </c>
      <c r="D49" s="46">
        <f t="shared" si="1"/>
        <v>-1.0365116279069797</v>
      </c>
    </row>
    <row r="50" spans="1:4" s="1" customFormat="1" x14ac:dyDescent="0.2">
      <c r="A50" s="37">
        <v>38990</v>
      </c>
      <c r="B50" s="45">
        <v>-9.9600000000000009</v>
      </c>
      <c r="C50" s="45">
        <f>AVERAGE(B$7:B50)</f>
        <v>-7.9502272727272691</v>
      </c>
      <c r="D50" s="46">
        <f t="shared" si="1"/>
        <v>-2.0097727272727317</v>
      </c>
    </row>
    <row r="51" spans="1:4" s="1" customFormat="1" x14ac:dyDescent="0.2">
      <c r="A51" s="37">
        <v>39082</v>
      </c>
      <c r="B51" s="45">
        <v>-10.62</v>
      </c>
      <c r="C51" s="45">
        <f>AVERAGE(B$7:B51)</f>
        <v>-8.0095555555555524</v>
      </c>
      <c r="D51" s="46">
        <f t="shared" si="1"/>
        <v>-2.6104444444444468</v>
      </c>
    </row>
    <row r="52" spans="1:4" s="1" customFormat="1" x14ac:dyDescent="0.2">
      <c r="A52" s="37">
        <v>39172</v>
      </c>
      <c r="B52" s="45">
        <v>-12.16</v>
      </c>
      <c r="C52" s="45">
        <f>AVERAGE(B$7:B52)</f>
        <v>-8.0997826086956497</v>
      </c>
      <c r="D52" s="46">
        <f t="shared" si="1"/>
        <v>-4.0602173913043504</v>
      </c>
    </row>
    <row r="53" spans="1:4" s="1" customFormat="1" x14ac:dyDescent="0.2">
      <c r="A53" s="37">
        <v>39263</v>
      </c>
      <c r="B53" s="45">
        <v>-14.08</v>
      </c>
      <c r="C53" s="45">
        <f>AVERAGE(B$7:B53)</f>
        <v>-8.2270212765957407</v>
      </c>
      <c r="D53" s="46">
        <f t="shared" si="1"/>
        <v>-5.8529787234042594</v>
      </c>
    </row>
    <row r="54" spans="1:4" s="1" customFormat="1" x14ac:dyDescent="0.2">
      <c r="A54" s="37">
        <v>39355</v>
      </c>
      <c r="B54" s="45">
        <v>-14.44</v>
      </c>
      <c r="C54" s="45">
        <f>AVERAGE(B$7:B54)</f>
        <v>-8.3564583333333307</v>
      </c>
      <c r="D54" s="46">
        <f t="shared" si="1"/>
        <v>-6.0835416666666688</v>
      </c>
    </row>
    <row r="55" spans="1:4" s="1" customFormat="1" x14ac:dyDescent="0.2">
      <c r="A55" s="37">
        <v>39447</v>
      </c>
      <c r="B55" s="45">
        <v>-15.35</v>
      </c>
      <c r="C55" s="45">
        <f>AVERAGE(B$7:B55)</f>
        <v>-8.4991836734693855</v>
      </c>
      <c r="D55" s="46">
        <f t="shared" si="1"/>
        <v>-6.8508163265306141</v>
      </c>
    </row>
    <row r="56" spans="1:4" s="1" customFormat="1" x14ac:dyDescent="0.2">
      <c r="A56" s="37">
        <v>39538</v>
      </c>
      <c r="B56" s="45">
        <v>-16.66</v>
      </c>
      <c r="C56" s="45">
        <f>AVERAGE(B$7:B56)</f>
        <v>-8.6623999999999981</v>
      </c>
      <c r="D56" s="46">
        <f t="shared" si="1"/>
        <v>-7.997600000000002</v>
      </c>
    </row>
    <row r="57" spans="1:4" s="1" customFormat="1" x14ac:dyDescent="0.2">
      <c r="A57" s="37">
        <v>39629</v>
      </c>
      <c r="B57" s="45">
        <v>-16.34</v>
      </c>
      <c r="C57" s="45">
        <f>AVERAGE(B$7:B57)</f>
        <v>-8.8129411764705861</v>
      </c>
      <c r="D57" s="46">
        <f t="shared" si="1"/>
        <v>-7.5270588235294138</v>
      </c>
    </row>
    <row r="58" spans="1:4" s="1" customFormat="1" x14ac:dyDescent="0.2">
      <c r="A58" s="37">
        <v>39721</v>
      </c>
      <c r="B58" s="45">
        <v>-15.59</v>
      </c>
      <c r="C58" s="45">
        <f>AVERAGE(B$7:B58)</f>
        <v>-8.9432692307692285</v>
      </c>
      <c r="D58" s="46">
        <f t="shared" si="1"/>
        <v>-6.6467307692307713</v>
      </c>
    </row>
    <row r="59" spans="1:4" s="1" customFormat="1" x14ac:dyDescent="0.2">
      <c r="A59" s="37">
        <v>39813</v>
      </c>
      <c r="B59" s="45">
        <v>-13.19</v>
      </c>
      <c r="C59" s="45">
        <f>AVERAGE(B$7:B59)</f>
        <v>-9.0233962264150911</v>
      </c>
      <c r="D59" s="46">
        <f t="shared" si="1"/>
        <v>-4.1666037735849084</v>
      </c>
    </row>
    <row r="60" spans="1:4" s="1" customFormat="1" x14ac:dyDescent="0.2">
      <c r="A60" s="37">
        <v>39903</v>
      </c>
      <c r="B60" s="45">
        <v>-9.0399999999999991</v>
      </c>
      <c r="C60" s="45">
        <f>AVERAGE(B$7:B60)</f>
        <v>-9.0237037037037009</v>
      </c>
      <c r="D60" s="46">
        <f t="shared" si="1"/>
        <v>-1.6296296296298252E-2</v>
      </c>
    </row>
    <row r="61" spans="1:4" s="1" customFormat="1" x14ac:dyDescent="0.2">
      <c r="A61" s="37">
        <v>39994</v>
      </c>
      <c r="B61" s="45">
        <v>-5.09</v>
      </c>
      <c r="C61" s="45">
        <f>AVERAGE(B$7:B61)</f>
        <v>-8.9521818181818151</v>
      </c>
      <c r="D61" s="46">
        <f t="shared" si="1"/>
        <v>3.8621818181818153</v>
      </c>
    </row>
    <row r="62" spans="1:4" s="1" customFormat="1" x14ac:dyDescent="0.2">
      <c r="A62" s="37">
        <v>40086</v>
      </c>
      <c r="B62" s="45">
        <v>-1.79</v>
      </c>
      <c r="C62" s="45">
        <f>AVERAGE(B$7:B62)</f>
        <v>-8.8242857142857112</v>
      </c>
      <c r="D62" s="46">
        <f t="shared" si="1"/>
        <v>7.0342857142857111</v>
      </c>
    </row>
    <row r="63" spans="1:4" s="1" customFormat="1" x14ac:dyDescent="0.2">
      <c r="A63" s="37">
        <v>40178</v>
      </c>
      <c r="B63" s="45">
        <v>2.11</v>
      </c>
      <c r="C63" s="45">
        <f>AVERAGE(B$7:B63)</f>
        <v>-8.6324561403508753</v>
      </c>
      <c r="D63" s="46">
        <f t="shared" si="1"/>
        <v>10.742456140350875</v>
      </c>
    </row>
    <row r="64" spans="1:4" s="1" customFormat="1" x14ac:dyDescent="0.2">
      <c r="A64" s="37">
        <v>40268</v>
      </c>
      <c r="B64" s="45">
        <v>2.5</v>
      </c>
      <c r="C64" s="45">
        <f>AVERAGE(B$7:B64)</f>
        <v>-8.4405172413793075</v>
      </c>
      <c r="D64" s="46">
        <f t="shared" si="1"/>
        <v>10.940517241379307</v>
      </c>
    </row>
    <row r="65" spans="1:4" s="1" customFormat="1" x14ac:dyDescent="0.2">
      <c r="A65" s="37">
        <v>40359</v>
      </c>
      <c r="B65" s="45">
        <v>3.07</v>
      </c>
      <c r="C65" s="45">
        <f>AVERAGE(B$7:B65)</f>
        <v>-8.2454237288135559</v>
      </c>
      <c r="D65" s="46">
        <f t="shared" si="1"/>
        <v>11.315423728813556</v>
      </c>
    </row>
    <row r="66" spans="1:4" s="1" customFormat="1" x14ac:dyDescent="0.2">
      <c r="A66" s="37">
        <v>40451</v>
      </c>
      <c r="B66" s="45">
        <v>2.75</v>
      </c>
      <c r="C66" s="45">
        <f>AVERAGE(B$7:B66)</f>
        <v>-8.0621666666666645</v>
      </c>
      <c r="D66" s="46">
        <f t="shared" si="1"/>
        <v>10.812166666666664</v>
      </c>
    </row>
    <row r="67" spans="1:4" s="1" customFormat="1" x14ac:dyDescent="0.2">
      <c r="A67" s="37">
        <v>40543</v>
      </c>
      <c r="B67" s="45">
        <v>0.22</v>
      </c>
      <c r="C67" s="45">
        <f>AVERAGE(B$7:B67)</f>
        <v>-7.9263934426229481</v>
      </c>
      <c r="D67" s="46">
        <f t="shared" si="1"/>
        <v>8.1463934426229478</v>
      </c>
    </row>
    <row r="68" spans="1:4" s="1" customFormat="1" x14ac:dyDescent="0.2">
      <c r="A68" s="37">
        <v>40633</v>
      </c>
      <c r="B68" s="45">
        <v>-1.24</v>
      </c>
      <c r="C68" s="45">
        <f>AVERAGE(B$7:B68)</f>
        <v>-7.8185483870967714</v>
      </c>
      <c r="D68" s="46">
        <f t="shared" si="1"/>
        <v>6.5785483870967711</v>
      </c>
    </row>
    <row r="69" spans="1:4" s="1" customFormat="1" x14ac:dyDescent="0.2">
      <c r="A69" s="37">
        <v>40724</v>
      </c>
      <c r="B69" s="45">
        <v>-2.4700000000000002</v>
      </c>
      <c r="C69" s="45">
        <f>AVERAGE(B$7:B69)</f>
        <v>-7.7336507936507912</v>
      </c>
      <c r="D69" s="46">
        <f t="shared" si="1"/>
        <v>5.2636507936507915</v>
      </c>
    </row>
    <row r="70" spans="1:4" s="1" customFormat="1" x14ac:dyDescent="0.2">
      <c r="A70" s="37">
        <v>40816</v>
      </c>
      <c r="B70" s="45">
        <v>-2.81</v>
      </c>
      <c r="C70" s="45">
        <f>AVERAGE(B$7:B70)</f>
        <v>-7.6567187499999978</v>
      </c>
      <c r="D70" s="46">
        <f t="shared" si="1"/>
        <v>4.8467187499999973</v>
      </c>
    </row>
    <row r="71" spans="1:4" s="1" customFormat="1" x14ac:dyDescent="0.2">
      <c r="A71" s="37">
        <v>40908</v>
      </c>
      <c r="B71" s="45">
        <v>-3.68</v>
      </c>
      <c r="C71" s="45">
        <f>AVERAGE(B$7:B71)</f>
        <v>-7.5955384615384594</v>
      </c>
      <c r="D71" s="46">
        <f t="shared" si="1"/>
        <v>3.9155384615384592</v>
      </c>
    </row>
    <row r="72" spans="1:4" s="1" customFormat="1" x14ac:dyDescent="0.2">
      <c r="A72" s="37">
        <v>40999</v>
      </c>
      <c r="B72" s="45">
        <v>-4.37</v>
      </c>
      <c r="C72" s="45">
        <f>AVERAGE(B$7:B72)</f>
        <v>-7.5466666666666651</v>
      </c>
      <c r="D72" s="46">
        <f t="shared" si="1"/>
        <v>3.176666666666665</v>
      </c>
    </row>
    <row r="73" spans="1:4" s="1" customFormat="1" x14ac:dyDescent="0.2">
      <c r="A73" s="37">
        <v>41090</v>
      </c>
      <c r="B73" s="45">
        <v>-2.99</v>
      </c>
      <c r="C73" s="45">
        <f>AVERAGE(B$7:B73)</f>
        <v>-7.478656716417909</v>
      </c>
      <c r="D73" s="46">
        <f t="shared" si="1"/>
        <v>4.4886567164179088</v>
      </c>
    </row>
    <row r="74" spans="1:4" s="1" customFormat="1" x14ac:dyDescent="0.2">
      <c r="A74" s="37">
        <v>41182</v>
      </c>
      <c r="B74" s="45">
        <v>-2.99</v>
      </c>
      <c r="C74" s="45">
        <f>AVERAGE(B$7:B74)</f>
        <v>-7.412647058823528</v>
      </c>
      <c r="D74" s="46">
        <f t="shared" si="1"/>
        <v>4.4226470588235278</v>
      </c>
    </row>
    <row r="75" spans="1:4" s="1" customFormat="1" x14ac:dyDescent="0.2">
      <c r="A75" s="37">
        <v>41274</v>
      </c>
      <c r="B75" s="45">
        <v>-1.57</v>
      </c>
      <c r="C75" s="45">
        <f>AVERAGE(B$7:B75)</f>
        <v>-7.3279710144927517</v>
      </c>
      <c r="D75" s="46">
        <f t="shared" si="1"/>
        <v>5.7579710144927514</v>
      </c>
    </row>
    <row r="76" spans="1:4" s="1" customFormat="1" x14ac:dyDescent="0.2">
      <c r="A76" s="37">
        <v>41364</v>
      </c>
      <c r="B76" s="45">
        <v>0.44</v>
      </c>
      <c r="C76" s="45">
        <f>AVERAGE(B$7:B76)</f>
        <v>-7.2169999999999987</v>
      </c>
      <c r="D76" s="46">
        <f t="shared" si="1"/>
        <v>7.6569999999999991</v>
      </c>
    </row>
    <row r="77" spans="1:4" s="1" customFormat="1" x14ac:dyDescent="0.2">
      <c r="A77" s="37">
        <v>41455</v>
      </c>
      <c r="B77" s="45">
        <v>0.53</v>
      </c>
      <c r="C77" s="45">
        <f>AVERAGE(B$7:B77)</f>
        <v>-7.1078873239436611</v>
      </c>
      <c r="D77" s="46">
        <f t="shared" si="1"/>
        <v>7.6378873239436613</v>
      </c>
    </row>
    <row r="78" spans="1:4" s="1" customFormat="1" x14ac:dyDescent="0.2">
      <c r="A78" s="37">
        <v>41547</v>
      </c>
      <c r="B78" s="45">
        <v>1.29</v>
      </c>
      <c r="C78" s="45">
        <f>AVERAGE(B$7:B78)</f>
        <v>-6.9912499999999982</v>
      </c>
      <c r="D78" s="46">
        <f t="shared" si="1"/>
        <v>8.2812499999999982</v>
      </c>
    </row>
    <row r="79" spans="1:4" s="1" customFormat="1" x14ac:dyDescent="0.2">
      <c r="A79" s="37">
        <v>41639</v>
      </c>
      <c r="B79" s="45">
        <v>1.69</v>
      </c>
      <c r="C79" s="45">
        <f>AVERAGE(B$7:B79)</f>
        <v>-6.8723287671232862</v>
      </c>
      <c r="D79" s="46">
        <f t="shared" si="1"/>
        <v>8.5623287671232866</v>
      </c>
    </row>
    <row r="80" spans="1:4" s="1" customFormat="1" x14ac:dyDescent="0.2">
      <c r="A80" s="37">
        <v>41729</v>
      </c>
      <c r="B80" s="45">
        <v>1.94</v>
      </c>
      <c r="C80" s="45">
        <f>AVERAGE(B$7:B80)</f>
        <v>-6.7532432432432419</v>
      </c>
      <c r="D80" s="46">
        <f t="shared" si="1"/>
        <v>8.6932432432432414</v>
      </c>
    </row>
    <row r="81" spans="1:4" s="1" customFormat="1" x14ac:dyDescent="0.2">
      <c r="A81" s="37">
        <v>41820</v>
      </c>
      <c r="B81" s="45">
        <v>1.6</v>
      </c>
      <c r="C81" s="45">
        <f>AVERAGE(B$7:B81)</f>
        <v>-6.6418666666666653</v>
      </c>
      <c r="D81" s="46">
        <f t="shared" si="1"/>
        <v>8.2418666666666649</v>
      </c>
    </row>
    <row r="82" spans="1:4" s="1" customFormat="1" x14ac:dyDescent="0.2">
      <c r="A82" s="37">
        <v>41912</v>
      </c>
      <c r="B82" s="45">
        <v>3.18</v>
      </c>
      <c r="C82" s="45">
        <f>AVERAGE(B$7:B82)</f>
        <v>-6.5126315789473663</v>
      </c>
      <c r="D82" s="46">
        <f>B82-C82</f>
        <v>9.6926315789473669</v>
      </c>
    </row>
    <row r="83" spans="1:4" s="1" customFormat="1" x14ac:dyDescent="0.2">
      <c r="A83" s="37">
        <v>42004</v>
      </c>
      <c r="B83" s="45">
        <v>3.47</v>
      </c>
      <c r="C83" s="45">
        <f>AVERAGE(B$7:B83)</f>
        <v>-6.3829870129870105</v>
      </c>
      <c r="D83" s="46">
        <f t="shared" si="1"/>
        <v>9.8529870129870112</v>
      </c>
    </row>
    <row r="84" spans="1:4" s="1" customFormat="1" x14ac:dyDescent="0.2">
      <c r="A84" s="37">
        <v>42094</v>
      </c>
      <c r="B84" s="75">
        <v>2.3199999999999998</v>
      </c>
      <c r="C84" s="45">
        <f>AVERAGE(B$7:B84)</f>
        <v>-6.2714102564102543</v>
      </c>
      <c r="D84" s="46">
        <f t="shared" si="1"/>
        <v>8.5914102564102546</v>
      </c>
    </row>
    <row r="85" spans="1:4" s="1" customFormat="1" x14ac:dyDescent="0.2">
      <c r="A85" s="37">
        <v>42185</v>
      </c>
      <c r="B85" s="75">
        <v>0.57999999999999996</v>
      </c>
      <c r="C85" s="45">
        <f>AVERAGE(B$7:B85)</f>
        <v>-6.1846835443037955</v>
      </c>
      <c r="D85" s="46">
        <f t="shared" ref="D85:D90" si="2">B85-C85</f>
        <v>6.7646835443037956</v>
      </c>
    </row>
    <row r="86" spans="1:4" s="1" customFormat="1" x14ac:dyDescent="0.2">
      <c r="A86" s="37">
        <v>42277</v>
      </c>
      <c r="B86" s="75">
        <v>-1.61</v>
      </c>
      <c r="C86" s="45">
        <f>AVERAGE(B$7:B86)</f>
        <v>-6.1274999999999986</v>
      </c>
      <c r="D86" s="46">
        <f t="shared" si="2"/>
        <v>4.5174999999999983</v>
      </c>
    </row>
    <row r="87" spans="1:4" s="1" customFormat="1" x14ac:dyDescent="0.2">
      <c r="A87" s="37">
        <v>42369</v>
      </c>
      <c r="B87" s="75">
        <v>-2.44</v>
      </c>
      <c r="C87" s="45">
        <f>AVERAGE(B$7:B87)</f>
        <v>-6.0819753086419741</v>
      </c>
      <c r="D87" s="46">
        <f t="shared" si="2"/>
        <v>3.6419753086419742</v>
      </c>
    </row>
    <row r="88" spans="1:4" s="1" customFormat="1" x14ac:dyDescent="0.2">
      <c r="A88" s="37">
        <v>42460</v>
      </c>
      <c r="B88" s="75">
        <v>-2</v>
      </c>
      <c r="C88" s="45">
        <f>AVERAGE(B$7:B88)</f>
        <v>-6.0321951219512178</v>
      </c>
      <c r="D88" s="46">
        <f t="shared" si="2"/>
        <v>4.0321951219512178</v>
      </c>
    </row>
    <row r="89" spans="1:4" s="1" customFormat="1" x14ac:dyDescent="0.2">
      <c r="A89" s="37">
        <v>42551</v>
      </c>
      <c r="B89" s="75">
        <v>-1.45</v>
      </c>
      <c r="C89" s="45">
        <f>AVERAGE(B$7:B89)</f>
        <v>-5.9769879518072271</v>
      </c>
      <c r="D89" s="46">
        <f t="shared" si="2"/>
        <v>4.5269879518072269</v>
      </c>
    </row>
    <row r="90" spans="1:4" s="1" customFormat="1" x14ac:dyDescent="0.2">
      <c r="A90" s="37">
        <v>42643</v>
      </c>
      <c r="B90" s="75">
        <v>-1.34</v>
      </c>
      <c r="C90" s="45">
        <f>AVERAGE(B$7:B90)</f>
        <v>-5.9217857142857122</v>
      </c>
      <c r="D90" s="46">
        <f t="shared" si="2"/>
        <v>4.5817857142857124</v>
      </c>
    </row>
    <row r="91" spans="1:4" s="1" customFormat="1" x14ac:dyDescent="0.2">
      <c r="A91" s="37">
        <v>42735</v>
      </c>
      <c r="B91" s="75">
        <v>-1.1200000000000001</v>
      </c>
      <c r="C91" s="45">
        <f>AVERAGE(B$7:B91)</f>
        <v>-5.865294117647057</v>
      </c>
      <c r="D91" s="46">
        <f t="shared" ref="D91:D98" si="3">B91-C91</f>
        <v>4.7452941176470569</v>
      </c>
    </row>
    <row r="92" spans="1:4" s="1" customFormat="1" x14ac:dyDescent="0.2">
      <c r="A92" s="37">
        <v>42825</v>
      </c>
      <c r="B92" s="75">
        <v>-1.1100000000000001</v>
      </c>
      <c r="C92" s="45">
        <f>AVERAGE(B$7:B92)</f>
        <v>-5.8099999999999987</v>
      </c>
      <c r="D92" s="46">
        <f t="shared" si="3"/>
        <v>4.6999999999999984</v>
      </c>
    </row>
    <row r="93" spans="1:4" s="1" customFormat="1" x14ac:dyDescent="0.2">
      <c r="A93" s="37">
        <v>42916</v>
      </c>
      <c r="B93" s="75">
        <v>-0.53</v>
      </c>
      <c r="C93" s="45">
        <f>AVERAGE(B$7:B93)</f>
        <v>-5.7493103448275846</v>
      </c>
      <c r="D93" s="46">
        <f t="shared" si="3"/>
        <v>5.2193103448275844</v>
      </c>
    </row>
    <row r="94" spans="1:4" s="1" customFormat="1" x14ac:dyDescent="0.2">
      <c r="A94" s="37">
        <v>43008</v>
      </c>
      <c r="B94" s="75">
        <v>-0.12</v>
      </c>
      <c r="C94" s="45">
        <f>AVERAGE(B$7:B94)</f>
        <v>-5.6853409090909075</v>
      </c>
      <c r="D94" s="46">
        <f t="shared" si="3"/>
        <v>5.5653409090909074</v>
      </c>
    </row>
    <row r="95" spans="1:4" s="1" customFormat="1" x14ac:dyDescent="0.2">
      <c r="A95" s="37">
        <v>43100</v>
      </c>
      <c r="B95" s="75">
        <v>0.5</v>
      </c>
      <c r="C95" s="45">
        <f>AVERAGE(B$7:B95)</f>
        <v>-5.6158426966292119</v>
      </c>
      <c r="D95" s="46">
        <f t="shared" si="3"/>
        <v>6.1158426966292119</v>
      </c>
    </row>
    <row r="96" spans="1:4" s="1" customFormat="1" x14ac:dyDescent="0.2">
      <c r="A96" s="37">
        <v>43190</v>
      </c>
      <c r="B96" s="75">
        <v>0.47</v>
      </c>
      <c r="C96" s="45">
        <f>AVERAGE(B$7:B96)</f>
        <v>-5.5482222222222202</v>
      </c>
      <c r="D96" s="46">
        <f t="shared" si="3"/>
        <v>6.0182222222222199</v>
      </c>
    </row>
    <row r="97" spans="1:4" s="1" customFormat="1" x14ac:dyDescent="0.2">
      <c r="A97" s="37">
        <v>43281</v>
      </c>
      <c r="B97" s="75">
        <v>0.38</v>
      </c>
      <c r="C97" s="45">
        <f>AVERAGE(B$7:B97)</f>
        <v>-5.4830769230769212</v>
      </c>
      <c r="D97" s="46">
        <f t="shared" si="3"/>
        <v>5.8630769230769211</v>
      </c>
    </row>
    <row r="98" spans="1:4" s="1" customFormat="1" x14ac:dyDescent="0.2">
      <c r="A98" s="37">
        <v>43373</v>
      </c>
      <c r="B98" s="75">
        <v>0.34</v>
      </c>
      <c r="C98" s="45">
        <f>AVERAGE(B$7:B98)</f>
        <v>-5.41978260869565</v>
      </c>
      <c r="D98" s="46">
        <f t="shared" si="3"/>
        <v>5.7597826086956498</v>
      </c>
    </row>
    <row r="99" spans="1:4" s="1" customFormat="1" x14ac:dyDescent="0.2">
      <c r="A99" s="37">
        <v>43465</v>
      </c>
      <c r="B99" s="75">
        <v>0.28999999999999998</v>
      </c>
      <c r="C99" s="45">
        <f>AVERAGE(B$7:B99)</f>
        <v>-5.3583870967741918</v>
      </c>
      <c r="D99" s="46">
        <f>B99-C99</f>
        <v>5.6483870967741918</v>
      </c>
    </row>
    <row r="100" spans="1:4" s="1" customFormat="1" x14ac:dyDescent="0.2">
      <c r="A100" s="37">
        <v>43555</v>
      </c>
      <c r="B100" s="75">
        <v>1.42</v>
      </c>
      <c r="C100" s="45">
        <f>AVERAGE(B$7:B100)</f>
        <v>-5.2862765957446785</v>
      </c>
      <c r="D100" s="46">
        <f>B100-C100</f>
        <v>6.7062765957446784</v>
      </c>
    </row>
    <row r="101" spans="1:4" s="1" customFormat="1" x14ac:dyDescent="0.2">
      <c r="A101" s="37">
        <v>43646</v>
      </c>
      <c r="B101" s="75">
        <v>1.85</v>
      </c>
      <c r="C101" s="45">
        <f>AVERAGE(B$7:B101)</f>
        <v>-5.2111578947368393</v>
      </c>
      <c r="D101" s="46">
        <f>B101-C101</f>
        <v>7.061157894736839</v>
      </c>
    </row>
    <row r="102" spans="1:4" s="1" customFormat="1" x14ac:dyDescent="0.2">
      <c r="A102" s="37"/>
      <c r="B102" s="75"/>
      <c r="C102" s="45"/>
      <c r="D102" s="46"/>
    </row>
    <row r="103" spans="1:4" s="1" customFormat="1" x14ac:dyDescent="0.2">
      <c r="A103" s="37"/>
      <c r="B103" s="75"/>
      <c r="C103" s="45"/>
      <c r="D103" s="46"/>
    </row>
    <row r="104" spans="1:4" s="1" customFormat="1" x14ac:dyDescent="0.2">
      <c r="A104" s="37"/>
      <c r="B104" s="75"/>
      <c r="C104" s="45"/>
      <c r="D104" s="46"/>
    </row>
    <row r="105" spans="1:4" s="1" customFormat="1" x14ac:dyDescent="0.2">
      <c r="A105" s="37"/>
      <c r="B105" s="75"/>
      <c r="C105" s="45"/>
      <c r="D105" s="46"/>
    </row>
    <row r="106" spans="1:4" s="1" customFormat="1" x14ac:dyDescent="0.2">
      <c r="A106" s="37"/>
      <c r="B106" s="75"/>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2019-12-30T14:05:41Z</dcterms:modified>
</cp:coreProperties>
</file>