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hartsheets/sheet1.xml" ContentType="application/vnd.openxmlformats-officedocument.spreadsheetml.chartsheet+xml"/>
  <Override PartName="/xl/worksheets/sheet5.xml" ContentType="application/vnd.openxmlformats-officedocument.spreadsheetml.worksheet+xml"/>
  <Override PartName="/xl/chartsheets/sheet2.xml" ContentType="application/vnd.openxmlformats-officedocument.spreadsheetml.chart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bookViews>
    <workbookView xWindow="-15" yWindow="-15" windowWidth="13965" windowHeight="12645" tabRatio="785"/>
  </bookViews>
  <sheets>
    <sheet name="Turinys" sheetId="14" r:id="rId1"/>
    <sheet name="1.1.Sprendimas" sheetId="34" r:id="rId2"/>
    <sheet name="1.2.Orientacinės AKR normos" sheetId="22" r:id="rId3"/>
    <sheet name="2.1." sheetId="13" r:id="rId4"/>
    <sheet name="1 pav. Orientacinė norma" sheetId="30" r:id="rId5"/>
    <sheet name="2.2." sheetId="21" r:id="rId6"/>
    <sheet name="2 pav. Stand. orientacinė norma" sheetId="33" r:id="rId7"/>
    <sheet name="3.1." sheetId="23" r:id="rId8"/>
    <sheet name="3.2." sheetId="24" r:id="rId9"/>
    <sheet name="3.3." sheetId="25" r:id="rId10"/>
    <sheet name="3.4." sheetId="26" r:id="rId11"/>
    <sheet name="4.Kiti rodikliai" sheetId="27" r:id="rId12"/>
    <sheet name="Extra" sheetId="35" state="hidden" r:id="rId13"/>
  </sheets>
  <definedNames>
    <definedName name="_xlnm.Print_Area" localSheetId="1">'1.1.Sprendimas'!$A$1:$C$31</definedName>
    <definedName name="_xlnm.Print_Area" localSheetId="2">'1.2.Orientacinės AKR normos'!$A$1:$E$114</definedName>
    <definedName name="_xlnm.Print_Area" localSheetId="3">'2.1.'!$A$1:$G$103</definedName>
    <definedName name="_xlnm.Print_Area" localSheetId="5">'2.2.'!$A$1:$G$100</definedName>
    <definedName name="_xlnm.Print_Area" localSheetId="7">'3.1.'!$A$1:$D$103</definedName>
    <definedName name="_xlnm.Print_Area" localSheetId="8">'3.2.'!$A$1:$D$100</definedName>
    <definedName name="_xlnm.Print_Area" localSheetId="9">'3.3.'!$A$1:$D$108</definedName>
    <definedName name="_xlnm.Print_Area" localSheetId="10">'3.4.'!$A$1:$D$100</definedName>
    <definedName name="_xlnm.Print_Area" localSheetId="11">'4.Kiti rodikliai'!$A$1:$J$103</definedName>
    <definedName name="_xlnm.Print_Area" localSheetId="0">Turinys!$A$1:$E$46</definedName>
  </definedNames>
  <calcPr calcId="145621"/>
</workbook>
</file>

<file path=xl/calcChain.xml><?xml version="1.0" encoding="utf-8"?>
<calcChain xmlns="http://schemas.openxmlformats.org/spreadsheetml/2006/main">
  <c r="B99" i="22" l="1"/>
  <c r="C99" i="22"/>
  <c r="D99" i="22"/>
  <c r="E99" i="22"/>
  <c r="B100" i="22"/>
  <c r="C100" i="22"/>
  <c r="D100" i="22"/>
  <c r="E100" i="22"/>
  <c r="B101" i="22"/>
  <c r="C101" i="22"/>
  <c r="D101" i="22"/>
  <c r="E101" i="22"/>
  <c r="B102" i="22"/>
  <c r="C102" i="22"/>
  <c r="D102" i="22"/>
  <c r="E102" i="22"/>
  <c r="B103" i="22"/>
  <c r="C103" i="22"/>
  <c r="D103" i="22"/>
  <c r="E103" i="22"/>
  <c r="B104" i="22"/>
  <c r="C104" i="22"/>
  <c r="D104" i="22"/>
  <c r="E104" i="22"/>
  <c r="B105" i="22"/>
  <c r="C105" i="22"/>
  <c r="D105" i="22"/>
  <c r="E105" i="22"/>
  <c r="B106" i="22"/>
  <c r="C106" i="22"/>
  <c r="D106" i="22"/>
  <c r="E106" i="22"/>
  <c r="C99" i="26" l="1"/>
  <c r="D99" i="26"/>
  <c r="D108" i="25"/>
  <c r="C108" i="25"/>
  <c r="C101" i="25"/>
  <c r="C102" i="25"/>
  <c r="C103" i="25"/>
  <c r="D103" i="25"/>
  <c r="C104" i="25"/>
  <c r="C105" i="25"/>
  <c r="C106" i="25"/>
  <c r="C107" i="25"/>
  <c r="D107" i="25"/>
  <c r="B107" i="22"/>
  <c r="C107" i="22"/>
  <c r="D107" i="22"/>
  <c r="E107" i="22"/>
  <c r="C91" i="26"/>
  <c r="D91" i="26"/>
  <c r="C92" i="26"/>
  <c r="D92" i="26"/>
  <c r="C93" i="26"/>
  <c r="D93" i="26"/>
  <c r="C94" i="26"/>
  <c r="D94" i="26"/>
  <c r="C95" i="26"/>
  <c r="D95" i="26"/>
  <c r="C96" i="26"/>
  <c r="D96" i="26"/>
  <c r="C97" i="26"/>
  <c r="D97" i="26"/>
  <c r="C98" i="26"/>
  <c r="D98" i="26"/>
  <c r="D106" i="25"/>
  <c r="D105" i="25"/>
  <c r="D104" i="25"/>
  <c r="D102" i="25"/>
  <c r="D101" i="25"/>
  <c r="C100" i="25"/>
  <c r="D100" i="25"/>
  <c r="C90" i="26"/>
  <c r="D90" i="26"/>
  <c r="C99" i="25"/>
  <c r="D99" i="25"/>
  <c r="B97" i="22"/>
  <c r="C97" i="22"/>
  <c r="D97" i="22"/>
  <c r="E97" i="22"/>
  <c r="B98" i="22"/>
  <c r="C98" i="22"/>
  <c r="D98" i="22"/>
  <c r="E98" i="22"/>
  <c r="C89" i="26"/>
  <c r="D89" i="26"/>
  <c r="C98" i="25"/>
  <c r="D98" i="25"/>
  <c r="C88" i="26"/>
  <c r="D88" i="26"/>
  <c r="C97" i="25"/>
  <c r="D97" i="25"/>
  <c r="B96" i="22"/>
  <c r="C96" i="22"/>
  <c r="D96" i="22"/>
  <c r="E96" i="22"/>
  <c r="C87" i="26"/>
  <c r="D87" i="26"/>
  <c r="C96" i="25"/>
  <c r="D96" i="25"/>
  <c r="B95" i="22"/>
  <c r="C95" i="22"/>
  <c r="D95" i="22"/>
  <c r="E95" i="22"/>
  <c r="C86" i="26"/>
  <c r="D86" i="26"/>
  <c r="C82" i="26"/>
  <c r="D82" i="26"/>
  <c r="C83" i="26"/>
  <c r="D83" i="26"/>
  <c r="C84" i="26"/>
  <c r="D84" i="26"/>
  <c r="C85" i="26"/>
  <c r="D85" i="26"/>
  <c r="C95" i="25"/>
  <c r="D95" i="25"/>
  <c r="B94" i="22"/>
  <c r="C94" i="22"/>
  <c r="D94" i="22"/>
  <c r="E94" i="22"/>
  <c r="C94" i="25"/>
  <c r="D94" i="25"/>
  <c r="C93" i="25"/>
  <c r="D93" i="25"/>
  <c r="C92" i="25"/>
  <c r="D92" i="25"/>
  <c r="C91" i="25"/>
  <c r="D91" i="25"/>
  <c r="C90" i="25"/>
  <c r="D90" i="25"/>
  <c r="C89" i="25"/>
  <c r="D89" i="25"/>
  <c r="C88" i="25"/>
  <c r="D88" i="25"/>
  <c r="C87" i="25"/>
  <c r="D87" i="25"/>
  <c r="C86" i="25"/>
  <c r="D86" i="25"/>
  <c r="C85" i="25"/>
  <c r="D85" i="25"/>
  <c r="C84" i="25"/>
  <c r="D84" i="25"/>
  <c r="C83" i="25"/>
  <c r="D83" i="25"/>
  <c r="C82" i="25"/>
  <c r="D82" i="25"/>
  <c r="C81" i="25"/>
  <c r="D81" i="25"/>
  <c r="C80" i="25"/>
  <c r="D80" i="25"/>
  <c r="C79" i="25"/>
  <c r="D79" i="25"/>
  <c r="C78" i="25"/>
  <c r="D78" i="25"/>
  <c r="C77" i="25"/>
  <c r="D77" i="25"/>
  <c r="C76" i="25"/>
  <c r="D76" i="25"/>
  <c r="C75" i="25"/>
  <c r="D75" i="25"/>
  <c r="C74" i="25"/>
  <c r="D74" i="25"/>
  <c r="C73" i="25"/>
  <c r="D73" i="25"/>
  <c r="C72" i="25"/>
  <c r="D72" i="25"/>
  <c r="C71" i="25"/>
  <c r="D71" i="25"/>
  <c r="C70" i="25"/>
  <c r="D70" i="25"/>
  <c r="C69" i="25"/>
  <c r="D69" i="25"/>
  <c r="C68" i="25"/>
  <c r="D68" i="25"/>
  <c r="C67" i="25"/>
  <c r="D67" i="25"/>
  <c r="C66" i="25"/>
  <c r="D66" i="25"/>
  <c r="C65" i="25"/>
  <c r="D65" i="25"/>
  <c r="C64" i="25"/>
  <c r="D64" i="25"/>
  <c r="C63" i="25"/>
  <c r="D63" i="25"/>
  <c r="C62" i="25"/>
  <c r="D62" i="25"/>
  <c r="C61" i="25"/>
  <c r="D61" i="25"/>
  <c r="C60" i="25"/>
  <c r="D60" i="25"/>
  <c r="C59" i="25"/>
  <c r="D59" i="25"/>
  <c r="C58" i="25"/>
  <c r="D58" i="25"/>
  <c r="C57" i="25"/>
  <c r="D57" i="25"/>
  <c r="C56" i="25"/>
  <c r="D56" i="25"/>
  <c r="C55" i="25"/>
  <c r="D55" i="25"/>
  <c r="C54" i="25"/>
  <c r="D54" i="25"/>
  <c r="C53" i="25"/>
  <c r="D53" i="25"/>
  <c r="C52" i="25"/>
  <c r="D52" i="25"/>
  <c r="C51" i="25"/>
  <c r="D51" i="25"/>
  <c r="C50" i="25"/>
  <c r="D50" i="25"/>
  <c r="C49" i="25"/>
  <c r="D49" i="25"/>
  <c r="C48" i="25"/>
  <c r="D48" i="25"/>
  <c r="C47" i="25"/>
  <c r="D47" i="25"/>
  <c r="C46" i="25"/>
  <c r="D46" i="25"/>
  <c r="C45" i="25"/>
  <c r="D45" i="25"/>
  <c r="C44" i="25"/>
  <c r="D44" i="25"/>
  <c r="C43" i="25"/>
  <c r="D43" i="25"/>
  <c r="C42" i="25"/>
  <c r="D42" i="25"/>
  <c r="C41" i="25"/>
  <c r="D41" i="25"/>
  <c r="C40" i="25"/>
  <c r="D40" i="25"/>
  <c r="C39" i="25"/>
  <c r="D39" i="25"/>
  <c r="C38" i="25"/>
  <c r="D38" i="25"/>
  <c r="C37" i="25"/>
  <c r="D37" i="25"/>
  <c r="C36" i="25"/>
  <c r="D36" i="25"/>
  <c r="C35" i="25"/>
  <c r="D35" i="25"/>
  <c r="C34" i="25"/>
  <c r="D34" i="25"/>
  <c r="C33" i="25"/>
  <c r="D33" i="25"/>
  <c r="C32" i="25"/>
  <c r="D32" i="25"/>
  <c r="C31" i="25"/>
  <c r="D31" i="25"/>
  <c r="C30" i="25"/>
  <c r="D30" i="25"/>
  <c r="C29" i="25"/>
  <c r="D29" i="25"/>
  <c r="C28" i="25"/>
  <c r="D28" i="25"/>
  <c r="C27" i="25"/>
  <c r="D27" i="25"/>
  <c r="C26" i="25"/>
  <c r="D26" i="25"/>
  <c r="C25" i="25"/>
  <c r="D25" i="25"/>
  <c r="C24" i="25"/>
  <c r="D24" i="25"/>
  <c r="C23" i="25"/>
  <c r="D23" i="25"/>
  <c r="C22" i="25"/>
  <c r="D22" i="25"/>
  <c r="C21" i="25"/>
  <c r="D21" i="25"/>
  <c r="C20" i="25"/>
  <c r="D20" i="25"/>
  <c r="C19" i="25"/>
  <c r="D19" i="25"/>
  <c r="B93" i="22"/>
  <c r="C93" i="22"/>
  <c r="D93" i="22"/>
  <c r="E93" i="22"/>
  <c r="C73" i="26"/>
  <c r="D73" i="26"/>
  <c r="C74" i="26"/>
  <c r="D74" i="26"/>
  <c r="C75" i="26"/>
  <c r="D75" i="26"/>
  <c r="C76" i="26"/>
  <c r="D76" i="26"/>
  <c r="C77" i="26"/>
  <c r="D77" i="26"/>
  <c r="C78" i="26"/>
  <c r="D78" i="26"/>
  <c r="C79" i="26"/>
  <c r="D79" i="26"/>
  <c r="C80" i="26"/>
  <c r="D80" i="26"/>
  <c r="C81" i="26"/>
  <c r="D81" i="26"/>
  <c r="C19" i="26"/>
  <c r="D19" i="26"/>
  <c r="C20" i="26"/>
  <c r="D20" i="26"/>
  <c r="C21" i="26"/>
  <c r="D21" i="26"/>
  <c r="C22" i="26"/>
  <c r="D22" i="26"/>
  <c r="C23" i="26"/>
  <c r="D23" i="26"/>
  <c r="C24" i="26"/>
  <c r="D24" i="26"/>
  <c r="C25" i="26"/>
  <c r="D25" i="26"/>
  <c r="C26" i="26"/>
  <c r="D26" i="26"/>
  <c r="C27" i="26"/>
  <c r="D27" i="26"/>
  <c r="C28" i="26"/>
  <c r="D28" i="26"/>
  <c r="C29" i="26"/>
  <c r="D29" i="26"/>
  <c r="C30" i="26"/>
  <c r="D30" i="26"/>
  <c r="C31" i="26"/>
  <c r="D31" i="26"/>
  <c r="C32" i="26"/>
  <c r="D32" i="26"/>
  <c r="C33" i="26"/>
  <c r="D33" i="26"/>
  <c r="C34" i="26"/>
  <c r="D34" i="26"/>
  <c r="C35" i="26"/>
  <c r="D35" i="26"/>
  <c r="C36" i="26"/>
  <c r="D36" i="26"/>
  <c r="C37" i="26"/>
  <c r="D37" i="26"/>
  <c r="C38" i="26"/>
  <c r="D38" i="26"/>
  <c r="C39" i="26"/>
  <c r="D39" i="26"/>
  <c r="C40" i="26"/>
  <c r="D40" i="26"/>
  <c r="C41" i="26"/>
  <c r="D41" i="26"/>
  <c r="C42" i="26"/>
  <c r="D42" i="26"/>
  <c r="C43" i="26"/>
  <c r="D43" i="26"/>
  <c r="C44" i="26"/>
  <c r="D44" i="26"/>
  <c r="C45" i="26"/>
  <c r="D45" i="26"/>
  <c r="C46" i="26"/>
  <c r="D46" i="26"/>
  <c r="C47" i="26"/>
  <c r="D47" i="26"/>
  <c r="C48" i="26"/>
  <c r="D48" i="26"/>
  <c r="C49" i="26"/>
  <c r="D49" i="26"/>
  <c r="C50" i="26"/>
  <c r="D50" i="26"/>
  <c r="C51" i="26"/>
  <c r="D51" i="26"/>
  <c r="C52" i="26"/>
  <c r="D52" i="26"/>
  <c r="C53" i="26"/>
  <c r="D53" i="26"/>
  <c r="C54" i="26"/>
  <c r="D54" i="26"/>
  <c r="C55" i="26"/>
  <c r="D55" i="26"/>
  <c r="C56" i="26"/>
  <c r="D56" i="26"/>
  <c r="C57" i="26"/>
  <c r="D57" i="26"/>
  <c r="C58" i="26"/>
  <c r="D58" i="26"/>
  <c r="C59" i="26"/>
  <c r="D59" i="26"/>
  <c r="C60" i="26"/>
  <c r="D60" i="26"/>
  <c r="C61" i="26"/>
  <c r="D61" i="26"/>
  <c r="C62" i="26"/>
  <c r="D62" i="26"/>
  <c r="C63" i="26"/>
  <c r="D63" i="26"/>
  <c r="C64" i="26"/>
  <c r="D64" i="26"/>
  <c r="C65" i="26"/>
  <c r="D65" i="26"/>
  <c r="C66" i="26"/>
  <c r="D66" i="26"/>
  <c r="C67" i="26"/>
  <c r="D67" i="26"/>
  <c r="C68" i="26"/>
  <c r="D68" i="26"/>
  <c r="C69" i="26"/>
  <c r="D69" i="26"/>
  <c r="C70" i="26"/>
  <c r="D70" i="26"/>
  <c r="C71" i="26"/>
  <c r="D71" i="26"/>
  <c r="C72" i="26"/>
  <c r="D72" i="26"/>
  <c r="D10" i="22"/>
  <c r="E10" i="22"/>
  <c r="D11" i="22"/>
  <c r="E11" i="22"/>
  <c r="B11" i="22"/>
  <c r="C11" i="22"/>
  <c r="B10" i="22"/>
  <c r="C10" i="22"/>
  <c r="D82" i="22"/>
  <c r="D66" i="22"/>
  <c r="D50" i="22"/>
  <c r="B78" i="22"/>
  <c r="C74" i="22"/>
  <c r="C66" i="22"/>
  <c r="C62" i="22"/>
  <c r="C54" i="22"/>
  <c r="C46" i="22"/>
  <c r="C42" i="22"/>
  <c r="C90" i="22"/>
  <c r="B82" i="22"/>
  <c r="C70" i="22"/>
  <c r="C58" i="22"/>
  <c r="C50" i="22"/>
  <c r="C38" i="22"/>
  <c r="B76" i="22"/>
  <c r="C44" i="22"/>
  <c r="B44" i="22"/>
  <c r="B84" i="22"/>
  <c r="C80" i="22"/>
  <c r="B72" i="22"/>
  <c r="C68" i="22"/>
  <c r="B64" i="22"/>
  <c r="B60" i="22"/>
  <c r="B56" i="22"/>
  <c r="B52" i="22"/>
  <c r="B48" i="22"/>
  <c r="B40" i="22"/>
  <c r="B36" i="22"/>
  <c r="E90" i="22"/>
  <c r="E78" i="22"/>
  <c r="D74" i="22"/>
  <c r="E70" i="22"/>
  <c r="E58" i="22"/>
  <c r="D58" i="22"/>
  <c r="E54" i="22"/>
  <c r="D46" i="22"/>
  <c r="E38" i="22"/>
  <c r="C83" i="22"/>
  <c r="B75" i="22"/>
  <c r="B67" i="22"/>
  <c r="C59" i="22"/>
  <c r="B51" i="22"/>
  <c r="B43" i="22"/>
  <c r="C87" i="22"/>
  <c r="B79" i="22"/>
  <c r="B71" i="22"/>
  <c r="B63" i="22"/>
  <c r="B55" i="22"/>
  <c r="C47" i="22"/>
  <c r="B47" i="22"/>
  <c r="C39" i="22"/>
  <c r="E87" i="22"/>
  <c r="E88" i="22"/>
  <c r="E84" i="22"/>
  <c r="D80" i="22"/>
  <c r="E76" i="22"/>
  <c r="D68" i="22"/>
  <c r="E68" i="22"/>
  <c r="E64" i="22"/>
  <c r="D60" i="22"/>
  <c r="E60" i="22"/>
  <c r="E56" i="22"/>
  <c r="E52" i="22"/>
  <c r="D48" i="22"/>
  <c r="E44" i="22"/>
  <c r="D40" i="22"/>
  <c r="E36" i="22"/>
  <c r="C89" i="22"/>
  <c r="B85" i="22"/>
  <c r="C81" i="22"/>
  <c r="B77" i="22"/>
  <c r="C73" i="22"/>
  <c r="B69" i="22"/>
  <c r="C65" i="22"/>
  <c r="B61" i="22"/>
  <c r="C57" i="22"/>
  <c r="B53" i="22"/>
  <c r="C49" i="22"/>
  <c r="C45" i="22"/>
  <c r="C41" i="22"/>
  <c r="C37" i="22"/>
  <c r="E91" i="22"/>
  <c r="D91" i="22"/>
  <c r="B91" i="22"/>
  <c r="D88" i="22"/>
  <c r="D72" i="22"/>
  <c r="E72" i="22"/>
  <c r="D56" i="22"/>
  <c r="D52" i="22"/>
  <c r="E40" i="22"/>
  <c r="B81" i="22"/>
  <c r="B65" i="22"/>
  <c r="B49" i="22"/>
  <c r="B90" i="22"/>
  <c r="C86" i="22"/>
  <c r="B86" i="22"/>
  <c r="B62" i="22"/>
  <c r="B50" i="22"/>
  <c r="C88" i="22"/>
  <c r="B88" i="22"/>
  <c r="C84" i="22"/>
  <c r="D38" i="22"/>
  <c r="D62" i="22"/>
  <c r="E62" i="22"/>
  <c r="D78" i="22"/>
  <c r="B87" i="22"/>
  <c r="E83" i="22"/>
  <c r="E79" i="22"/>
  <c r="D75" i="22"/>
  <c r="D67" i="22"/>
  <c r="E63" i="22"/>
  <c r="E51" i="22"/>
  <c r="E47" i="22"/>
  <c r="D43" i="22"/>
  <c r="D42" i="22"/>
  <c r="E42" i="22"/>
  <c r="E82" i="22"/>
  <c r="D90" i="22"/>
  <c r="D86" i="22"/>
  <c r="E86" i="22"/>
  <c r="E89" i="22"/>
  <c r="D77" i="22"/>
  <c r="E73" i="22"/>
  <c r="E69" i="22"/>
  <c r="E61" i="22"/>
  <c r="E57" i="22"/>
  <c r="D45" i="22"/>
  <c r="D41" i="22"/>
  <c r="D37" i="22"/>
  <c r="C52" i="22"/>
  <c r="C71" i="22"/>
  <c r="C55" i="22"/>
  <c r="C79" i="22"/>
  <c r="B54" i="22"/>
  <c r="C82" i="22"/>
  <c r="C91" i="22"/>
  <c r="C77" i="22"/>
  <c r="C64" i="22"/>
  <c r="B38" i="22"/>
  <c r="D36" i="22"/>
  <c r="B45" i="22"/>
  <c r="E66" i="22"/>
  <c r="B58" i="22"/>
  <c r="D54" i="22"/>
  <c r="C76" i="22"/>
  <c r="B42" i="22"/>
  <c r="E50" i="22"/>
  <c r="C72" i="22"/>
  <c r="B46" i="22"/>
  <c r="E80" i="22"/>
  <c r="B80" i="22"/>
  <c r="C69" i="22"/>
  <c r="C60" i="22"/>
  <c r="D87" i="22"/>
  <c r="B37" i="22"/>
  <c r="C53" i="22"/>
  <c r="C85" i="22"/>
  <c r="D70" i="22"/>
  <c r="C56" i="22"/>
  <c r="B39" i="22"/>
  <c r="E46" i="22"/>
  <c r="E74" i="22"/>
  <c r="C43" i="22"/>
  <c r="B57" i="22"/>
  <c r="B89" i="22"/>
  <c r="C61" i="22"/>
  <c r="D64" i="22"/>
  <c r="C63" i="22"/>
  <c r="B41" i="22"/>
  <c r="B73" i="22"/>
  <c r="D44" i="22"/>
  <c r="E37" i="22"/>
  <c r="E53" i="22"/>
  <c r="D53" i="22"/>
  <c r="D69" i="22"/>
  <c r="E85" i="22"/>
  <c r="D85" i="22"/>
  <c r="E43" i="22"/>
  <c r="D59" i="22"/>
  <c r="E59" i="22"/>
  <c r="E75" i="22"/>
  <c r="E41" i="22"/>
  <c r="D73" i="22"/>
  <c r="D47" i="22"/>
  <c r="D79" i="22"/>
  <c r="E45" i="22"/>
  <c r="D61" i="22"/>
  <c r="E77" i="22"/>
  <c r="D51" i="22"/>
  <c r="E67" i="22"/>
  <c r="D83" i="22"/>
  <c r="E49" i="22"/>
  <c r="D49" i="22"/>
  <c r="E65" i="22"/>
  <c r="D65" i="22"/>
  <c r="E81" i="22"/>
  <c r="D81" i="22"/>
  <c r="D39" i="22"/>
  <c r="E39" i="22"/>
  <c r="D55" i="22"/>
  <c r="E55" i="22"/>
  <c r="D71" i="22"/>
  <c r="E71" i="22"/>
  <c r="B83" i="22"/>
  <c r="C75" i="22"/>
  <c r="C51" i="22"/>
  <c r="C40" i="22"/>
  <c r="C48" i="22"/>
  <c r="C78" i="22"/>
  <c r="B59" i="22"/>
  <c r="B68" i="22"/>
  <c r="B74" i="22"/>
  <c r="C36" i="22"/>
  <c r="B70" i="22"/>
  <c r="B66" i="22"/>
  <c r="C67" i="22"/>
  <c r="D63" i="22"/>
  <c r="D89" i="22"/>
  <c r="D57" i="22"/>
  <c r="D84" i="22"/>
  <c r="D76" i="22"/>
  <c r="E48" i="22"/>
</calcChain>
</file>

<file path=xl/sharedStrings.xml><?xml version="1.0" encoding="utf-8"?>
<sst xmlns="http://schemas.openxmlformats.org/spreadsheetml/2006/main" count="552" uniqueCount="106">
  <si>
    <t>2010 = 100</t>
  </si>
  <si>
    <t>Sprendimo data</t>
  </si>
  <si>
    <t>Įsigaliojimo data</t>
  </si>
  <si>
    <t>1.1. Sprendimas dėl anticiklinio kapitalo rezervo normos</t>
  </si>
  <si>
    <r>
      <t>Standartizuota orientacinė norma</t>
    </r>
    <r>
      <rPr>
        <vertAlign val="superscript"/>
        <sz val="10"/>
        <rFont val="Arial"/>
        <family val="2"/>
        <charset val="186"/>
      </rPr>
      <t>1),3)</t>
    </r>
  </si>
  <si>
    <r>
      <t>Standartizuota orientacinė norma</t>
    </r>
    <r>
      <rPr>
        <vertAlign val="superscript"/>
        <sz val="10"/>
        <rFont val="Arial"/>
        <family val="2"/>
        <charset val="186"/>
      </rPr>
      <t>1),3)</t>
    </r>
    <r>
      <rPr>
        <sz val="10"/>
        <rFont val="Arial"/>
        <family val="2"/>
        <charset val="186"/>
      </rPr>
      <t>, neapribota</t>
    </r>
  </si>
  <si>
    <t>Taikoma AKR norma</t>
  </si>
  <si>
    <t>1.2. Orientacinės AKR normos</t>
  </si>
  <si>
    <t>Šaltiniai: Lietuvos statistikos departamentas ir Lietuvos banko skaičiavimai.</t>
  </si>
  <si>
    <t>Šaltinis: Lietuvos banko skaičiavimai.</t>
  </si>
  <si>
    <t>Šaltiniai: Lietuvos statistikos departamentas, VĮ Registų centras ir Lietuvos banko skaičiavimai.</t>
  </si>
  <si>
    <t>Galimas nekilnojamojo turto kainų pervertinimas</t>
  </si>
  <si>
    <t>Proc.</t>
  </si>
  <si>
    <t>Data</t>
  </si>
  <si>
    <t>Kredito kaita</t>
  </si>
  <si>
    <t>Išorės disbalansas</t>
  </si>
  <si>
    <t>Bankų atsparumas</t>
  </si>
  <si>
    <t>Privačiojo sektoriaus skolos našta</t>
  </si>
  <si>
    <t>Galimas netinkamas rizikos įkainojimas</t>
  </si>
  <si>
    <t>Turinys</t>
  </si>
  <si>
    <t>AKR – anticiklinis kapitalo rezervas</t>
  </si>
  <si>
    <t>BBPK – Bazelio bankų priežiūros komitetas</t>
  </si>
  <si>
    <t>BVP – bendrasis vidaus produktas</t>
  </si>
  <si>
    <t>ESRV – Europos sisteminės rizikos valdyba</t>
  </si>
  <si>
    <r>
      <t>Orientacinė norma</t>
    </r>
    <r>
      <rPr>
        <vertAlign val="superscript"/>
        <sz val="10"/>
        <rFont val="Arial"/>
        <family val="2"/>
        <charset val="186"/>
      </rPr>
      <t>1),2)</t>
    </r>
    <r>
      <rPr>
        <sz val="10"/>
        <rFont val="Arial"/>
        <family val="2"/>
        <charset val="186"/>
      </rPr>
      <t>, neapribota</t>
    </r>
  </si>
  <si>
    <r>
      <t>Orientacinė norma</t>
    </r>
    <r>
      <rPr>
        <vertAlign val="superscript"/>
        <sz val="10"/>
        <rFont val="Arial"/>
        <family val="2"/>
        <charset val="186"/>
      </rPr>
      <t xml:space="preserve">1),2),4) </t>
    </r>
  </si>
  <si>
    <t>proc. p. – procentiniai punktai</t>
  </si>
  <si>
    <t>Apatinis kredito ir BVP santykio atotrūkio rėžis, proc. p.</t>
  </si>
  <si>
    <t>Viršutinis kredito ir BVP santykio atotrūkio rėžis, proc. p.</t>
  </si>
  <si>
    <t>Minimali orientacinė rezervo norma, proc.</t>
  </si>
  <si>
    <t>Maksimali orientacinė rezervo norma, proc.</t>
  </si>
  <si>
    <t>Proc. p.</t>
  </si>
  <si>
    <r>
      <t>Kredito ir BVP santykis</t>
    </r>
    <r>
      <rPr>
        <vertAlign val="superscript"/>
        <sz val="10"/>
        <rFont val="Arial"/>
        <family val="2"/>
        <charset val="186"/>
      </rPr>
      <t>1),2)</t>
    </r>
  </si>
  <si>
    <r>
      <t>Ilgo laikotarpio tendencija (apskaičiuota taikant prognozę</t>
    </r>
    <r>
      <rPr>
        <vertAlign val="superscript"/>
        <sz val="10"/>
        <rFont val="Arial"/>
        <family val="2"/>
        <charset val="186"/>
      </rPr>
      <t>3),4)</t>
    </r>
    <r>
      <rPr>
        <sz val="10"/>
        <rFont val="Arial"/>
        <family val="2"/>
        <charset val="186"/>
      </rPr>
      <t>)</t>
    </r>
  </si>
  <si>
    <r>
      <t>Standartizuotas kredito ir BVP santykio atotrūkis</t>
    </r>
    <r>
      <rPr>
        <vertAlign val="superscript"/>
        <sz val="10"/>
        <rFont val="Arial"/>
        <family val="2"/>
        <charset val="186"/>
      </rPr>
      <t>3),4)</t>
    </r>
  </si>
  <si>
    <r>
      <t>Kredito ir BVP santykio atotrūkis (apskaičiuotas taikant prognozę</t>
    </r>
    <r>
      <rPr>
        <vertAlign val="superscript"/>
        <sz val="10"/>
        <rFont val="Arial"/>
        <family val="2"/>
        <charset val="186"/>
      </rPr>
      <t>3),4),5)</t>
    </r>
    <r>
      <rPr>
        <sz val="10"/>
        <rFont val="Arial"/>
        <family val="2"/>
        <charset val="186"/>
      </rPr>
      <t>)</t>
    </r>
  </si>
  <si>
    <t>PFĮ – pinigų finansų įstaigos</t>
  </si>
  <si>
    <r>
      <t>Paskolų ir BVP santykis</t>
    </r>
    <r>
      <rPr>
        <vertAlign val="superscript"/>
        <sz val="10"/>
        <rFont val="Arial"/>
        <family val="2"/>
        <charset val="186"/>
      </rPr>
      <t>1),2)</t>
    </r>
  </si>
  <si>
    <r>
      <t>Paskolų ir BVP santykio atotrūkis (apskaičiuotas taikant prognozę</t>
    </r>
    <r>
      <rPr>
        <vertAlign val="superscript"/>
        <sz val="10"/>
        <rFont val="Arial"/>
        <family val="2"/>
        <charset val="186"/>
      </rPr>
      <t>3),4),5)</t>
    </r>
    <r>
      <rPr>
        <sz val="10"/>
        <rFont val="Arial"/>
        <family val="2"/>
        <charset val="186"/>
      </rPr>
      <t>)</t>
    </r>
  </si>
  <si>
    <t>Anticiklinio kapitalo rezervo norma ir orientacinės normos</t>
  </si>
  <si>
    <t>Ankstyvo įspėjimo rodikliai, kuriais remiamasi priimant sprendimą dėl AKR normos</t>
  </si>
  <si>
    <t>Pagrindiniai rodikliai</t>
  </si>
  <si>
    <t>1 pav. Kredito ir BVP santykio atotrūkis (apskaičiuotas taikant prognozę) ir orientacinė rezervo norma</t>
  </si>
  <si>
    <t>2 pav. Standartizuotas kredito ir BVP santykio atotrūkis ir standartizuota orientacinė rezervo norma</t>
  </si>
  <si>
    <t>Papildomi rodikliai</t>
  </si>
  <si>
    <t>3.1. PFĮ paskolų ir BVP santykio atotrūkis</t>
  </si>
  <si>
    <t>3.2. Būsto kainų ir namų ūkių pajamų santykio atotrūkis</t>
  </si>
  <si>
    <t>3.4. Einamosios sąskaitos balanso ir BVP santykis</t>
  </si>
  <si>
    <t>3.3. PFĮ paskolų ir indėlių santykis</t>
  </si>
  <si>
    <t>Papildomi rodikliai, skelbiami pagal ESRV rekomendacijos (ESRV/2014/1) C dalies 3 punktą</t>
  </si>
  <si>
    <t>Indeksas, 2010 = 100</t>
  </si>
  <si>
    <r>
      <t>Būsto kainų ir pajamų santykis</t>
    </r>
    <r>
      <rPr>
        <vertAlign val="superscript"/>
        <sz val="10"/>
        <rFont val="Arial"/>
        <family val="2"/>
        <charset val="186"/>
      </rPr>
      <t>1),2)</t>
    </r>
  </si>
  <si>
    <r>
      <t>Santykio atotrūkis (apskaičiuotas taikant prognozę</t>
    </r>
    <r>
      <rPr>
        <vertAlign val="superscript"/>
        <sz val="10"/>
        <rFont val="Arial"/>
        <family val="2"/>
        <charset val="186"/>
      </rPr>
      <t>3),4),5)</t>
    </r>
    <r>
      <rPr>
        <sz val="10"/>
        <rFont val="Arial"/>
        <family val="2"/>
        <charset val="186"/>
      </rPr>
      <t>)</t>
    </r>
  </si>
  <si>
    <r>
      <t>Einamosios sąskaitos balanso ir BVP santykis</t>
    </r>
    <r>
      <rPr>
        <vertAlign val="superscript"/>
        <sz val="10"/>
        <rFont val="Arial"/>
        <family val="2"/>
        <charset val="186"/>
      </rPr>
      <t>1)</t>
    </r>
  </si>
  <si>
    <t>4. Papildomi rodikliai, skelbiami pagal ESRV rekomendacijos (ESRV/2014/1) C dalies 3 punktą</t>
  </si>
  <si>
    <t>Pastovusis narys</t>
  </si>
  <si>
    <t>Krypties koeficientas</t>
  </si>
  <si>
    <r>
      <t>Būsto kainų ir pajamų santykis</t>
    </r>
    <r>
      <rPr>
        <vertAlign val="superscript"/>
        <sz val="10"/>
        <rFont val="Arial"/>
        <family val="2"/>
        <charset val="186"/>
      </rPr>
      <t>1)</t>
    </r>
  </si>
  <si>
    <r>
      <t>Būsto kainų</t>
    </r>
    <r>
      <rPr>
        <vertAlign val="superscript"/>
        <sz val="10"/>
        <rFont val="Arial"/>
        <family val="2"/>
        <charset val="186"/>
      </rPr>
      <t>2)</t>
    </r>
    <r>
      <rPr>
        <sz val="10"/>
        <rFont val="Arial"/>
        <family val="2"/>
        <charset val="186"/>
      </rPr>
      <t xml:space="preserve"> metinis augimo tempas </t>
    </r>
  </si>
  <si>
    <r>
      <t>Realusis kredito</t>
    </r>
    <r>
      <rPr>
        <vertAlign val="superscript"/>
        <sz val="10"/>
        <rFont val="Arial"/>
        <family val="2"/>
        <charset val="186"/>
      </rPr>
      <t>3)</t>
    </r>
    <r>
      <rPr>
        <sz val="10"/>
        <rFont val="Arial"/>
        <family val="2"/>
        <charset val="186"/>
      </rPr>
      <t xml:space="preserve"> metinis augimo tempas</t>
    </r>
  </si>
  <si>
    <r>
      <t>Einamosios sąskaitos balanso ir BVP santykis</t>
    </r>
    <r>
      <rPr>
        <vertAlign val="superscript"/>
        <sz val="10"/>
        <rFont val="Arial"/>
        <family val="2"/>
        <charset val="186"/>
      </rPr>
      <t>5)</t>
    </r>
  </si>
  <si>
    <r>
      <t>Realusis PFĮ paskolų</t>
    </r>
    <r>
      <rPr>
        <vertAlign val="superscript"/>
        <sz val="10"/>
        <rFont val="Arial"/>
        <family val="2"/>
        <charset val="186"/>
      </rPr>
      <t>4)</t>
    </r>
    <r>
      <rPr>
        <sz val="10"/>
        <rFont val="Arial"/>
        <family val="2"/>
        <charset val="186"/>
      </rPr>
      <t xml:space="preserve"> metinis augimo tempas</t>
    </r>
  </si>
  <si>
    <r>
      <t>Kapitalo pakankamumo rodiklis</t>
    </r>
    <r>
      <rPr>
        <vertAlign val="superscript"/>
        <sz val="10"/>
        <rFont val="Arial"/>
        <family val="2"/>
        <charset val="186"/>
      </rPr>
      <t>6)</t>
    </r>
  </si>
  <si>
    <t>Akcijų kainų indeksas (NASDAQ OMX Vilnius)</t>
  </si>
  <si>
    <r>
      <t xml:space="preserve">Šaltiniai: Lietuvos statistikos departamentas, </t>
    </r>
    <r>
      <rPr>
        <sz val="9"/>
        <rFont val="Arial"/>
        <family val="2"/>
        <charset val="186"/>
      </rPr>
      <t>NASDAQ OMX Group</t>
    </r>
    <r>
      <rPr>
        <i/>
        <sz val="9"/>
        <rFont val="Arial"/>
        <family val="2"/>
        <charset val="186"/>
      </rPr>
      <t>, VĮ Registų centras ir Lietuvos banko skaičiavimai.</t>
    </r>
  </si>
  <si>
    <r>
      <t>HP –</t>
    </r>
    <r>
      <rPr>
        <i/>
        <sz val="10"/>
        <color indexed="8"/>
        <rFont val="Arial"/>
        <family val="2"/>
        <charset val="186"/>
      </rPr>
      <t xml:space="preserve"> Hodrick-Prescott</t>
    </r>
    <r>
      <rPr>
        <sz val="10"/>
        <color indexed="8"/>
        <rFont val="Arial"/>
        <family val="2"/>
        <charset val="186"/>
      </rPr>
      <t xml:space="preserve"> filtras</t>
    </r>
  </si>
  <si>
    <t>atotrūkis – atotrūkis nuo ilgo laikotarpio tendencijos</t>
  </si>
  <si>
    <r>
      <t>PFĮ paskolų ir indėlių santykis</t>
    </r>
    <r>
      <rPr>
        <vertAlign val="superscript"/>
        <sz val="10"/>
        <rFont val="Arial"/>
        <family val="2"/>
        <charset val="186"/>
      </rPr>
      <t>1),2)</t>
    </r>
  </si>
  <si>
    <t>Santrumpos</t>
  </si>
  <si>
    <t>4. Kiti rodikliai</t>
  </si>
  <si>
    <t>Rekomendacija – ESRV rekomendacija dėl anticiklinio kapitalo rezervo normų nustatymo (ESRV/2014/1)</t>
  </si>
  <si>
    <t>2.1. Kredito ir BVP santykio atotrūkis (apskaičiuotas taikant prognozę)</t>
  </si>
  <si>
    <t>3.1. PFĮ paskolų ir BVP santykio atotrūkis (apskaičiuotas taikant prognozę)</t>
  </si>
  <si>
    <t>3.2. Būsto kainų ir namų ūkių pajamų santykio atotrūkis (apskaičiuotas taikant prognozę)</t>
  </si>
  <si>
    <t>2.2. Standartizuotas kredito ir BVP santykio atotrūkis (apskaičiuotas pagal BBPK gaires)</t>
  </si>
  <si>
    <t>Pastabos: 1) platusis kredito apibrėžimas: visos paskolos, suteiktos ne finansų įmonėms ir namų ūkiams, įskaitant ne pelno organizacijas,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atotrūkis apskaičiuojamas kaip skirtumas tarp rodiklio ir jo ilgojo laikotarpio tendencijos.</t>
  </si>
  <si>
    <r>
      <t>Ilgojo laikotarpio tendencija (apskaičiuota taikant prognozę</t>
    </r>
    <r>
      <rPr>
        <vertAlign val="superscript"/>
        <sz val="10"/>
        <rFont val="Arial"/>
        <family val="2"/>
        <charset val="186"/>
      </rPr>
      <t>3),4)</t>
    </r>
    <r>
      <rPr>
        <sz val="10"/>
        <rFont val="Arial"/>
        <family val="2"/>
        <charset val="186"/>
      </rPr>
      <t>)</t>
    </r>
  </si>
  <si>
    <r>
      <t>Ilgojo laikotarpio tendencija (apskaičiuota standartizuotu  metodu</t>
    </r>
    <r>
      <rPr>
        <vertAlign val="superscript"/>
        <sz val="10"/>
        <rFont val="Arial"/>
        <family val="2"/>
        <charset val="186"/>
      </rPr>
      <t>3)</t>
    </r>
    <r>
      <rPr>
        <sz val="10"/>
        <rFont val="Arial"/>
        <family val="2"/>
        <charset val="186"/>
      </rPr>
      <t>)</t>
    </r>
  </si>
  <si>
    <t>Pastabos: 1) platusis kredito apibrėžimas: visos paskolos, suteiktos ne finansų įmonėms ir namų ūkiams, įskaitant ne pelno institucijas,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ilgojo laikotarpio tendencijos.</t>
  </si>
  <si>
    <r>
      <t xml:space="preserve">Notes: 1) siaurasis kredito apibrėžimas: kitų PFĮ suteiktos paskolos ne finansų įmonėms ir namų ūkiams, įskaitant ne pelno organizacijas, teikiančias paslaugas namų ūkiams (šaltinis: kitų PFĮ balanso statistika, Lietuvos banko skaičiavimai. Čia pateikiamas koreguotas paskolų portfelio įvertis, pašalinus įvairius veiksnius, tiesiogiai nesusijusius su sandoriais, plačiau žr. 2 priedą 2014 m. gruodžio mėn. Lietuvos ekonomikos apžvalgoje, nuoroda: </t>
    </r>
    <r>
      <rPr>
        <i/>
        <u/>
        <sz val="9"/>
        <rFont val="Arial"/>
        <family val="2"/>
        <charset val="186"/>
      </rPr>
      <t>http://lb.lt/lietuvos_ekonomikos_apzvalga_2014_m_gruodzio_men</t>
    </r>
    <r>
      <rPr>
        <i/>
        <sz val="9"/>
        <rFont val="Arial"/>
        <family val="2"/>
        <charset val="186"/>
      </rPr>
      <t>); 2) BVP to meto kainomis 4 ketvirčių slenkamoji suma; 3)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 laikotarpio tendencijos.</t>
    </r>
  </si>
  <si>
    <t>Pastabos: 1) nuo 2006 m. – būsto kainų indeksas, skelbiamas Lietuvos statistikos departamento. 1998–2005 m. duomenys įvertinti pagal būsto sandorių kainų kaitą remiantis VĮ Registrų centro duomenimis; 2) algos ir atlyginimai (iš BVP skaidymo pajamų metodu) to meto kainomis, 4 ketvirčių slenkamoji suma; 3) ilgojo laikotarpio tendencija yra įvertinama naudojant HP filtrą su išlyginimo parametru, lygiu 400,000; 4) santykis 5 metus į ateitį yra pratęsiamas 4 paskutiniųjų ketvirtinių stebėjimų svertiniu vidurkiu; 5) atotrūkis apskaičiuojamas kaip skirtumas tarp rodiklio ir jo ilgojo laikotarpio tendencijos.</t>
  </si>
  <si>
    <t>Pastabos: 1) kitų PFĮ suteiktos paskolos Lietuvos rezidentams, išskyrus PFĮ ir centrinę valdžią (šaltinis: kitų PFĮ balanso statistika, Lietuvos bankas); 2) Lietuvos rezidentų, išskyrus PFĮ ir centrinę valdžią, indėliai kitose PFĮ (šaltinis: kitų PFĮ balanso statistika, Lietuvos bankas), pašalinus sezono įtaką; 3) ilgojo laikotarpio vidurkis apskaičiuojamas iš duomenų iki to laikotarpio.</t>
  </si>
  <si>
    <r>
      <t>Ilgojo laikotarpio vidurkis</t>
    </r>
    <r>
      <rPr>
        <vertAlign val="superscript"/>
        <sz val="10"/>
        <rFont val="Arial"/>
        <family val="2"/>
        <charset val="186"/>
      </rPr>
      <t>3)</t>
    </r>
  </si>
  <si>
    <t>Pastabos: 1) einamosios sąskaitos balanso 4 ketvirčių slenkamoji suma, padalyta iš BVP to meto kainomis 4 ketvirčių slenkamosios sumos; 2) ilgojo laikotarpio vidurkis apskaičiuojamas iš duomenų iki to laikotarpio.</t>
  </si>
  <si>
    <r>
      <t>Ilgojo laikotarpio vidurkis</t>
    </r>
    <r>
      <rPr>
        <vertAlign val="superscript"/>
        <sz val="10"/>
        <rFont val="Arial"/>
        <family val="2"/>
        <charset val="186"/>
      </rPr>
      <t>2)</t>
    </r>
  </si>
  <si>
    <t>Nuokrypis nuo ilgojo laikotarpio vidurkio</t>
  </si>
  <si>
    <t>Pastabos: 1) žr. paaiškinimą apie būsto kainų ir pajamų duomenis psl. 3.2; 2) žr. paaiškinimą apie būsto kainų duomenis psl. 3.2; 3) žr. paaiškinimą apie kredito duomenis psl. 2.1 arba 2.2; 4) žr. paaiškinimą apie PFĮ paskolų duomenis psl. 3.1; 5) einamosios sąskaitos balanso 4 ketvirčių slenkamoji suma, padalyta iš BVP to meto kainomis 4 ketvirčių slenkamosios sumos; 6) konsoliduoti bankų sektoriaus duomenys.</t>
  </si>
  <si>
    <t>Pastabos: 1) orientacinės AKR normos skaičiuojamos pagal BBPK gaires. Jos skaičiuojamos taip: jei kredito ir BVP santykio nuokrypis nuo ilgalaikės tendencijos yra mažesnis už 2 proc. punktus, orientacinė norma yra lygi 0; jei kredito ir BVP santykio atotrūkis yra daugiau arba lygu 2 proc. punktams, orientacinė norma tiesiškai didėja nuo 0 iki 2,5 proc. (pagal Rekomendacijos Priedo II dalį) (viršutinis 2,5 % rėžis pasiekiamas, kai kredito ir BVP santykio atotrūkis tampa lygus arba didesnis už 10 proc. punktų). Išskirtiniais atvejais Lietuvos bankas gali nustatyti AKR normą, didesnę už 2,5 proc.; 2) orientacinė AKR norma, pagal Rekomendacijos B dalies 3(c) punktą, apskaičiuojama naudojant kredito ir BVP santykio atotrūkį, įvertintą pritaikius paprastą prognozę (žr. psl. 2.1); 3) standartizuota orientacinė rezervo norma, pagal Rekomendacijos B dalies 3(a) punktą, apskaičiuojama naudojant standartizuotą kredito ir BVP santykio atotrūkį (žr. psl. 2.2); 4) orientacinė rezervo norma, apskaičiuota naudojant kredito ir BVP santykio atotrūkį, įvertintą pritaikius paprastą prognozę, pasirinkta kaip pagrindinė. Empirinė analizė (Valinskytė ir Rupeika, 2015) rodo, kad toks su Lietuvos duomenimis apskaičiuotas kredito ir BVP santykio atotrūkio įvertis yra stabilesnis nei standartizuotas kredito ir BVP atotrūkis. Taikant vienpusį HP filtrą kredito ir BVP santykio duomenų eilutei, papildytai paprasta prognoze, atotrūkio įverčio peržiūros yra mažesnės (pastaruoju laikotarpiu) ir įverčiai mažiau priklauso nuo pasirinkto skaičiavimų pradžios laikotarpio nei yra skaičiuojant standartizuotą atotrūkį. Atlikus Lietuvos duomenų analizę, gauta, kad iš įvairiai skaičiuojamų rekursyvių prognozių 4 ketvirčių svertinis vidurkis yra labiausiai tinkantis paprastos prognozės metodas.</t>
  </si>
  <si>
    <t>0,00 proc.</t>
  </si>
  <si>
    <t>–</t>
  </si>
  <si>
    <t>Namų ūkių per ketvirtį sumokamų palūkanų ir pajamų santykis</t>
  </si>
  <si>
    <t>Privačiojo ne finansų sektoriaus per ketvirtį sumokamų palūkanų ir BVP santykis</t>
  </si>
  <si>
    <t>Kreditas</t>
  </si>
  <si>
    <t>Ketvirtinis BVP (to meto kainomis)</t>
  </si>
  <si>
    <t>Mln. eurų</t>
  </si>
  <si>
    <t>Ankstesni sprendimai:</t>
  </si>
  <si>
    <t>2017 09 28</t>
  </si>
  <si>
    <t>0,50 proc.</t>
  </si>
  <si>
    <t>2018 12 31</t>
  </si>
  <si>
    <t>2017 12 20</t>
  </si>
  <si>
    <t>1,00 proc.</t>
  </si>
  <si>
    <t>Krizės laikotarpio indikatorius</t>
  </si>
  <si>
    <t>2019 03 26</t>
  </si>
  <si>
    <t>2019 03</t>
  </si>
  <si>
    <t>2019 06 25</t>
  </si>
  <si>
    <t>Jei nenurodyta kitaip, remiamasi duomenimis, paskelbtais iki 2019 m. gegužės 22 d.</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</si>
</sst>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0.0"/>
    <numFmt numFmtId="165" formatCode="yyyy\ mm\ dd"/>
    <numFmt numFmtId="166" formatCode="mm\ yyyy"/>
    <numFmt numFmtId="167" formatCode="0.0000"/>
    <numFmt numFmtId="168" formatCode="yyyy\ mm"/>
    <numFmt numFmtId="169" formatCode="___#0.0;\ \–#0.0;\ ___0.0"/>
    <numFmt numFmtId="170" formatCode="#0.0000;\ \–#0.0000;\ 0.0000"/>
    <numFmt numFmtId="171" formatCode="#0.0;\–#0.0;0.0"/>
    <numFmt numFmtId="172" formatCode="___#0.0;\–#0.0;___0.0"/>
    <numFmt numFmtId="173" formatCode="__#0.0;\–#0.0;__0.0"/>
  </numFmts>
  <fonts count="23" x14ac:knownFonts="1">
    <font>
      <sz val="11"/>
      <color theme="1"/>
      <name val="Calibri"/>
      <family val="2"/>
      <scheme val="minor"/>
    </font>
    <font>
      <sz val="9"/>
      <name val="Arial"/>
      <family val="2"/>
      <charset val="186"/>
    </font>
    <font>
      <sz val="10"/>
      <name val="Arial"/>
      <family val="2"/>
      <charset val="186"/>
    </font>
    <font>
      <sz val="10"/>
      <name val="Arial"/>
      <family val="2"/>
      <charset val="186"/>
    </font>
    <font>
      <sz val="10"/>
      <name val="Arial"/>
      <family val="2"/>
      <charset val="186"/>
    </font>
    <font>
      <sz val="10"/>
      <name val="Helv"/>
    </font>
    <font>
      <sz val="10"/>
      <name val="Arial"/>
      <family val="2"/>
      <charset val="186"/>
    </font>
    <font>
      <vertAlign val="superscript"/>
      <sz val="10"/>
      <name val="Arial"/>
      <family val="2"/>
      <charset val="186"/>
    </font>
    <font>
      <sz val="10"/>
      <color indexed="8"/>
      <name val="Arial"/>
      <family val="2"/>
      <charset val="186"/>
    </font>
    <font>
      <b/>
      <sz val="11"/>
      <name val="Arial"/>
      <family val="2"/>
      <charset val="186"/>
    </font>
    <font>
      <i/>
      <sz val="9"/>
      <name val="Arial"/>
      <family val="2"/>
      <charset val="186"/>
    </font>
    <font>
      <sz val="9"/>
      <name val="Arial"/>
      <family val="2"/>
      <charset val="186"/>
    </font>
    <font>
      <i/>
      <u/>
      <sz val="9"/>
      <name val="Arial"/>
      <family val="2"/>
      <charset val="186"/>
    </font>
    <font>
      <sz val="11"/>
      <name val="Arial"/>
      <family val="2"/>
      <charset val="186"/>
    </font>
    <font>
      <i/>
      <sz val="10"/>
      <color indexed="8"/>
      <name val="Arial"/>
      <family val="2"/>
      <charset val="186"/>
    </font>
    <font>
      <u/>
      <sz val="11"/>
      <color theme="10"/>
      <name val="Calibri"/>
      <family val="2"/>
      <scheme val="minor"/>
    </font>
    <font>
      <sz val="10"/>
      <color theme="1"/>
      <name val="Arial"/>
      <family val="2"/>
      <charset val="186"/>
    </font>
    <font>
      <sz val="11"/>
      <color theme="1"/>
      <name val="Arial"/>
      <family val="2"/>
      <charset val="186"/>
    </font>
    <font>
      <b/>
      <sz val="14"/>
      <color theme="1"/>
      <name val="Arial"/>
      <family val="2"/>
      <charset val="186"/>
    </font>
    <font>
      <b/>
      <i/>
      <sz val="10"/>
      <color theme="1"/>
      <name val="Arial"/>
      <family val="2"/>
      <charset val="186"/>
    </font>
    <font>
      <b/>
      <sz val="11"/>
      <color theme="9"/>
      <name val="Arial"/>
      <family val="2"/>
      <charset val="186"/>
    </font>
    <font>
      <u/>
      <sz val="11"/>
      <color theme="10"/>
      <name val="Arial"/>
      <family val="2"/>
      <charset val="186"/>
    </font>
    <font>
      <i/>
      <sz val="10"/>
      <color rgb="FFFF0000"/>
      <name val="Arial"/>
      <family val="2"/>
      <charset val="186"/>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0.249977111117893"/>
        <bgColor indexed="64"/>
      </patternFill>
    </fill>
  </fills>
  <borders count="8">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indexed="64"/>
      </top>
      <bottom style="thin">
        <color indexed="64"/>
      </bottom>
      <diagonal/>
    </border>
  </borders>
  <cellStyleXfs count="21">
    <xf numFmtId="0" fontId="0" fillId="0" borderId="0"/>
    <xf numFmtId="0" fontId="15" fillId="0" borderId="0" applyNumberFormat="0" applyFill="0" applyBorder="0" applyAlignment="0" applyProtection="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5" fillId="0" borderId="0"/>
  </cellStyleXfs>
  <cellXfs count="111">
    <xf numFmtId="0" fontId="0" fillId="0" borderId="0" xfId="0"/>
    <xf numFmtId="0" fontId="16" fillId="0" borderId="0" xfId="0" applyFont="1" applyBorder="1"/>
    <xf numFmtId="165" fontId="6" fillId="0" borderId="0" xfId="0" applyNumberFormat="1" applyFont="1" applyBorder="1"/>
    <xf numFmtId="0" fontId="6" fillId="0" borderId="0" xfId="20" applyFont="1" applyBorder="1" applyAlignment="1"/>
    <xf numFmtId="164" fontId="6" fillId="0" borderId="0" xfId="20" applyNumberFormat="1" applyFont="1" applyBorder="1" applyAlignment="1"/>
    <xf numFmtId="0" fontId="16" fillId="0" borderId="0" xfId="0" applyFont="1" applyBorder="1" applyAlignment="1">
      <alignment horizontal="center" vertical="center" wrapText="1"/>
    </xf>
    <xf numFmtId="0" fontId="16" fillId="0" borderId="0" xfId="0" applyFont="1" applyBorder="1" applyAlignment="1">
      <alignment horizontal="center"/>
    </xf>
    <xf numFmtId="0" fontId="17" fillId="2" borderId="0" xfId="0" applyFont="1" applyFill="1"/>
    <xf numFmtId="0" fontId="18" fillId="2" borderId="0" xfId="0" applyFont="1" applyFill="1"/>
    <xf numFmtId="0" fontId="17" fillId="2" borderId="0" xfId="0" applyFont="1" applyFill="1" applyAlignment="1"/>
    <xf numFmtId="0" fontId="19" fillId="2" borderId="0" xfId="0" applyFont="1" applyFill="1"/>
    <xf numFmtId="0" fontId="16" fillId="2" borderId="0" xfId="0" applyFont="1" applyFill="1"/>
    <xf numFmtId="0" fontId="16" fillId="2" borderId="0" xfId="0" applyFont="1" applyFill="1" applyAlignment="1"/>
    <xf numFmtId="165" fontId="9" fillId="0" borderId="0" xfId="0" applyNumberFormat="1" applyFont="1" applyBorder="1"/>
    <xf numFmtId="165" fontId="6" fillId="3" borderId="1" xfId="0" applyNumberFormat="1" applyFont="1" applyFill="1" applyBorder="1" applyAlignment="1">
      <alignment horizontal="center" vertical="center" wrapText="1"/>
    </xf>
    <xf numFmtId="0" fontId="11" fillId="0" borderId="0" xfId="20" applyFont="1" applyBorder="1" applyAlignment="1"/>
    <xf numFmtId="164" fontId="11" fillId="0" borderId="0" xfId="20" applyNumberFormat="1" applyFont="1" applyBorder="1" applyAlignment="1"/>
    <xf numFmtId="165" fontId="10" fillId="0" borderId="0" xfId="0" applyNumberFormat="1" applyFont="1" applyBorder="1" applyAlignment="1">
      <alignment horizontal="left" vertical="center"/>
    </xf>
    <xf numFmtId="164" fontId="6" fillId="4" borderId="2" xfId="20" applyNumberFormat="1" applyFont="1" applyFill="1" applyBorder="1" applyAlignment="1">
      <alignment horizontal="center"/>
    </xf>
    <xf numFmtId="164" fontId="6" fillId="4" borderId="0" xfId="20" applyNumberFormat="1" applyFont="1" applyFill="1" applyBorder="1" applyAlignment="1">
      <alignment horizontal="center"/>
    </xf>
    <xf numFmtId="0" fontId="6" fillId="4" borderId="0" xfId="20" applyFont="1" applyFill="1" applyBorder="1" applyAlignment="1">
      <alignment horizontal="center"/>
    </xf>
    <xf numFmtId="167" fontId="6" fillId="4" borderId="2" xfId="20" applyNumberFormat="1" applyFont="1" applyFill="1" applyBorder="1" applyAlignment="1">
      <alignment horizontal="center"/>
    </xf>
    <xf numFmtId="165" fontId="6" fillId="0" borderId="3" xfId="0" applyNumberFormat="1" applyFont="1" applyFill="1" applyBorder="1" applyAlignment="1">
      <alignment horizontal="center"/>
    </xf>
    <xf numFmtId="167" fontId="6" fillId="0" borderId="3" xfId="20" applyNumberFormat="1" applyFont="1" applyFill="1" applyBorder="1" applyAlignment="1">
      <alignment horizontal="center"/>
    </xf>
    <xf numFmtId="0" fontId="20" fillId="2" borderId="0" xfId="0" applyFont="1" applyFill="1"/>
    <xf numFmtId="0" fontId="21" fillId="2" borderId="0" xfId="1" applyFont="1" applyFill="1" applyAlignment="1"/>
    <xf numFmtId="165" fontId="6" fillId="3" borderId="4" xfId="0" applyNumberFormat="1" applyFont="1" applyFill="1" applyBorder="1" applyAlignment="1">
      <alignment horizontal="center" vertical="center" wrapText="1"/>
    </xf>
    <xf numFmtId="166" fontId="6" fillId="0" borderId="0" xfId="0" applyNumberFormat="1" applyFont="1" applyBorder="1" applyAlignment="1">
      <alignment horizontal="center"/>
    </xf>
    <xf numFmtId="164" fontId="6" fillId="0" borderId="0" xfId="20" quotePrefix="1" applyNumberFormat="1" applyFont="1" applyBorder="1" applyAlignment="1">
      <alignment horizontal="center"/>
    </xf>
    <xf numFmtId="164" fontId="6" fillId="0" borderId="0" xfId="20" applyNumberFormat="1" applyFont="1" applyBorder="1" applyAlignment="1">
      <alignment horizontal="center"/>
    </xf>
    <xf numFmtId="164" fontId="16" fillId="0" borderId="0" xfId="0" applyNumberFormat="1" applyFont="1" applyBorder="1" applyAlignment="1">
      <alignment horizontal="center"/>
    </xf>
    <xf numFmtId="0" fontId="13" fillId="2" borderId="0" xfId="1" applyFont="1" applyFill="1" applyAlignment="1"/>
    <xf numFmtId="165" fontId="6" fillId="0" borderId="0" xfId="0" applyNumberFormat="1" applyFont="1" applyFill="1" applyBorder="1" applyAlignment="1">
      <alignment horizontal="center"/>
    </xf>
    <xf numFmtId="164" fontId="6" fillId="0" borderId="0" xfId="20" applyNumberFormat="1" applyFont="1" applyFill="1" applyBorder="1" applyAlignment="1">
      <alignment horizontal="center"/>
    </xf>
    <xf numFmtId="0" fontId="16" fillId="0" borderId="0" xfId="0" applyFont="1" applyBorder="1" applyAlignment="1">
      <alignment vertical="center"/>
    </xf>
    <xf numFmtId="165" fontId="3" fillId="3" borderId="1" xfId="0" applyNumberFormat="1" applyFont="1" applyFill="1" applyBorder="1" applyAlignment="1">
      <alignment horizontal="center" vertical="center" wrapText="1"/>
    </xf>
    <xf numFmtId="0" fontId="3" fillId="3" borderId="1" xfId="20" applyFont="1" applyFill="1" applyBorder="1" applyAlignment="1">
      <alignment horizontal="center" vertical="center" wrapText="1"/>
    </xf>
    <xf numFmtId="0" fontId="3" fillId="3" borderId="1" xfId="20" applyFont="1" applyFill="1" applyBorder="1" applyAlignment="1">
      <alignment horizontal="center" vertical="center" wrapText="1"/>
    </xf>
    <xf numFmtId="168" fontId="6" fillId="0" borderId="0" xfId="0" applyNumberFormat="1" applyFont="1" applyBorder="1" applyAlignment="1">
      <alignment horizontal="center"/>
    </xf>
    <xf numFmtId="164" fontId="3" fillId="3" borderId="1" xfId="20" applyNumberFormat="1" applyFont="1" applyFill="1" applyBorder="1" applyAlignment="1">
      <alignment horizontal="center" vertical="center" wrapText="1"/>
    </xf>
    <xf numFmtId="165" fontId="3" fillId="4" borderId="2" xfId="0" applyNumberFormat="1" applyFont="1" applyFill="1" applyBorder="1" applyAlignment="1">
      <alignment horizontal="center"/>
    </xf>
    <xf numFmtId="165" fontId="3" fillId="4" borderId="0" xfId="0" applyNumberFormat="1" applyFont="1" applyFill="1" applyBorder="1" applyAlignment="1">
      <alignment horizontal="center"/>
    </xf>
    <xf numFmtId="165" fontId="3" fillId="4" borderId="3" xfId="0" applyNumberFormat="1" applyFont="1" applyFill="1" applyBorder="1" applyAlignment="1">
      <alignment horizontal="center"/>
    </xf>
    <xf numFmtId="169" fontId="6" fillId="0" borderId="0" xfId="20" applyNumberFormat="1" applyFont="1" applyBorder="1" applyAlignment="1"/>
    <xf numFmtId="169" fontId="11" fillId="0" borderId="0" xfId="20" applyNumberFormat="1" applyFont="1" applyBorder="1" applyAlignment="1"/>
    <xf numFmtId="169" fontId="3" fillId="3" borderId="1" xfId="20" applyNumberFormat="1" applyFont="1" applyFill="1" applyBorder="1" applyAlignment="1">
      <alignment horizontal="center" vertical="center" wrapText="1"/>
    </xf>
    <xf numFmtId="169" fontId="6" fillId="0" borderId="0" xfId="20" quotePrefix="1" applyNumberFormat="1" applyFont="1" applyBorder="1" applyAlignment="1">
      <alignment horizontal="center"/>
    </xf>
    <xf numFmtId="169" fontId="6" fillId="0" borderId="0" xfId="20" applyNumberFormat="1" applyFont="1" applyBorder="1" applyAlignment="1">
      <alignment horizontal="center"/>
    </xf>
    <xf numFmtId="169" fontId="16" fillId="0" borderId="0" xfId="0" applyNumberFormat="1" applyFont="1" applyBorder="1" applyAlignment="1">
      <alignment horizontal="center"/>
    </xf>
    <xf numFmtId="169" fontId="3" fillId="3" borderId="5" xfId="20" applyNumberFormat="1" applyFont="1" applyFill="1" applyBorder="1" applyAlignment="1">
      <alignment horizontal="center" vertical="center" wrapText="1"/>
    </xf>
    <xf numFmtId="169" fontId="3" fillId="3" borderId="4" xfId="20" applyNumberFormat="1" applyFont="1" applyFill="1" applyBorder="1" applyAlignment="1">
      <alignment horizontal="center" vertical="center" wrapText="1"/>
    </xf>
    <xf numFmtId="169" fontId="3" fillId="3" borderId="6" xfId="20" applyNumberFormat="1" applyFont="1" applyFill="1" applyBorder="1" applyAlignment="1">
      <alignment horizontal="center" vertical="center" wrapText="1"/>
    </xf>
    <xf numFmtId="170" fontId="6" fillId="4" borderId="3" xfId="20" applyNumberFormat="1" applyFont="1" applyFill="1" applyBorder="1" applyAlignment="1">
      <alignment horizontal="center"/>
    </xf>
    <xf numFmtId="165" fontId="3" fillId="3" borderId="1" xfId="0" applyNumberFormat="1" applyFont="1" applyFill="1" applyBorder="1" applyAlignment="1">
      <alignment horizontal="center" vertical="center"/>
    </xf>
    <xf numFmtId="0" fontId="3" fillId="3" borderId="1" xfId="20" applyFont="1" applyFill="1" applyBorder="1" applyAlignment="1">
      <alignment horizontal="center" vertical="center"/>
    </xf>
    <xf numFmtId="0" fontId="6" fillId="3" borderId="1" xfId="20" applyFont="1" applyFill="1" applyBorder="1" applyAlignment="1">
      <alignment horizontal="center" vertical="center"/>
    </xf>
    <xf numFmtId="0" fontId="16" fillId="0" borderId="0" xfId="0" applyFont="1" applyBorder="1" applyAlignment="1">
      <alignment horizontal="center" vertical="center"/>
    </xf>
    <xf numFmtId="169" fontId="3" fillId="3" borderId="1" xfId="20" applyNumberFormat="1" applyFont="1" applyFill="1" applyBorder="1" applyAlignment="1">
      <alignment horizontal="center" vertical="center"/>
    </xf>
    <xf numFmtId="169" fontId="6" fillId="3" borderId="1" xfId="20" applyNumberFormat="1" applyFont="1" applyFill="1" applyBorder="1" applyAlignment="1">
      <alignment horizontal="center" vertical="center"/>
    </xf>
    <xf numFmtId="169" fontId="3" fillId="3" borderId="1" xfId="20" quotePrefix="1" applyNumberFormat="1" applyFont="1" applyFill="1" applyBorder="1" applyAlignment="1">
      <alignment horizontal="center" vertical="center"/>
    </xf>
    <xf numFmtId="0" fontId="3" fillId="3" borderId="1" xfId="20" quotePrefix="1" applyFont="1" applyFill="1" applyBorder="1" applyAlignment="1">
      <alignment horizontal="center" vertical="center"/>
    </xf>
    <xf numFmtId="165" fontId="3" fillId="3" borderId="4" xfId="0" applyNumberFormat="1" applyFont="1" applyFill="1" applyBorder="1" applyAlignment="1">
      <alignment horizontal="center" vertical="center"/>
    </xf>
    <xf numFmtId="169" fontId="3" fillId="3" borderId="4" xfId="20" applyNumberFormat="1" applyFont="1" applyFill="1" applyBorder="1" applyAlignment="1">
      <alignment horizontal="center" vertical="center"/>
    </xf>
    <xf numFmtId="169" fontId="6" fillId="3" borderId="6" xfId="20" applyNumberFormat="1" applyFont="1" applyFill="1" applyBorder="1" applyAlignment="1">
      <alignment horizontal="center" vertical="center"/>
    </xf>
    <xf numFmtId="169" fontId="6" fillId="3" borderId="4" xfId="20" applyNumberFormat="1" applyFont="1" applyFill="1" applyBorder="1" applyAlignment="1">
      <alignment horizontal="center" vertical="center"/>
    </xf>
    <xf numFmtId="169" fontId="6" fillId="3" borderId="5" xfId="20" applyNumberFormat="1" applyFont="1" applyFill="1" applyBorder="1" applyAlignment="1">
      <alignment horizontal="center" vertical="center"/>
    </xf>
    <xf numFmtId="0" fontId="2" fillId="4" borderId="0" xfId="20" quotePrefix="1" applyFont="1" applyFill="1" applyBorder="1" applyAlignment="1">
      <alignment horizontal="center"/>
    </xf>
    <xf numFmtId="164" fontId="2" fillId="3" borderId="1" xfId="20" applyNumberFormat="1" applyFont="1" applyFill="1" applyBorder="1" applyAlignment="1">
      <alignment horizontal="center" vertical="center" wrapText="1"/>
    </xf>
    <xf numFmtId="169" fontId="2" fillId="3" borderId="1" xfId="20" applyNumberFormat="1" applyFont="1" applyFill="1" applyBorder="1" applyAlignment="1">
      <alignment horizontal="center" vertical="center" wrapText="1"/>
    </xf>
    <xf numFmtId="14" fontId="2" fillId="2" borderId="1" xfId="20" applyNumberFormat="1" applyFont="1" applyFill="1" applyBorder="1" applyAlignment="1">
      <alignment horizontal="center" vertical="center"/>
    </xf>
    <xf numFmtId="0" fontId="6" fillId="0" borderId="0" xfId="20" quotePrefix="1" applyNumberFormat="1" applyFont="1" applyBorder="1" applyAlignment="1">
      <alignment horizontal="center"/>
    </xf>
    <xf numFmtId="0" fontId="2" fillId="0" borderId="0" xfId="20" quotePrefix="1" applyNumberFormat="1" applyFont="1" applyBorder="1" applyAlignment="1">
      <alignment horizontal="center"/>
    </xf>
    <xf numFmtId="164" fontId="2" fillId="0" borderId="0" xfId="20" applyNumberFormat="1" applyFont="1" applyBorder="1" applyAlignment="1">
      <alignment horizontal="center"/>
    </xf>
    <xf numFmtId="164" fontId="16" fillId="0" borderId="0" xfId="0" applyNumberFormat="1" applyFont="1" applyBorder="1" applyAlignment="1">
      <alignment horizontal="center"/>
    </xf>
    <xf numFmtId="171" fontId="16" fillId="0" borderId="0" xfId="0" applyNumberFormat="1" applyFont="1" applyBorder="1" applyAlignment="1">
      <alignment horizontal="center"/>
    </xf>
    <xf numFmtId="171" fontId="2" fillId="0" borderId="0" xfId="20" applyNumberFormat="1" applyFont="1" applyBorder="1" applyAlignment="1">
      <alignment horizontal="center"/>
    </xf>
    <xf numFmtId="173" fontId="2" fillId="0" borderId="0" xfId="20" applyNumberFormat="1" applyFont="1" applyBorder="1" applyAlignment="1">
      <alignment horizontal="center"/>
    </xf>
    <xf numFmtId="173" fontId="16" fillId="0" borderId="0" xfId="0" applyNumberFormat="1" applyFont="1" applyBorder="1" applyAlignment="1">
      <alignment horizontal="center"/>
    </xf>
    <xf numFmtId="172" fontId="2" fillId="0" borderId="0" xfId="20" applyNumberFormat="1" applyFont="1" applyBorder="1" applyAlignment="1">
      <alignment horizontal="center"/>
    </xf>
    <xf numFmtId="173" fontId="2" fillId="0" borderId="0" xfId="20" quotePrefix="1" applyNumberFormat="1" applyFont="1" applyBorder="1" applyAlignment="1">
      <alignment horizontal="center"/>
    </xf>
    <xf numFmtId="171" fontId="16" fillId="0" borderId="0" xfId="0" applyNumberFormat="1" applyFont="1" applyBorder="1" applyAlignment="1">
      <alignment horizontal="center"/>
    </xf>
    <xf numFmtId="0" fontId="6" fillId="0" borderId="0" xfId="0" applyNumberFormat="1" applyFont="1" applyBorder="1"/>
    <xf numFmtId="0" fontId="16" fillId="0" borderId="0" xfId="0" applyNumberFormat="1" applyFont="1" applyBorder="1"/>
    <xf numFmtId="0" fontId="16" fillId="0" borderId="0" xfId="0" applyNumberFormat="1" applyFont="1" applyBorder="1" applyAlignment="1">
      <alignment horizontal="center" vertical="center" wrapText="1"/>
    </xf>
    <xf numFmtId="0" fontId="16" fillId="0" borderId="0" xfId="0" applyNumberFormat="1" applyFont="1" applyBorder="1" applyAlignment="1">
      <alignment horizontal="center" vertical="center"/>
    </xf>
    <xf numFmtId="0" fontId="4" fillId="0" borderId="0" xfId="0" applyNumberFormat="1" applyFont="1" applyFill="1" applyBorder="1" applyAlignment="1">
      <alignment horizontal="center"/>
    </xf>
    <xf numFmtId="0" fontId="6" fillId="0" borderId="0" xfId="20" applyNumberFormat="1" applyFont="1" applyFill="1" applyBorder="1" applyAlignment="1">
      <alignment horizontal="center"/>
    </xf>
    <xf numFmtId="0" fontId="6" fillId="0" borderId="0" xfId="0" applyNumberFormat="1" applyFont="1" applyBorder="1" applyAlignment="1">
      <alignment horizontal="center"/>
    </xf>
    <xf numFmtId="0" fontId="16" fillId="0" borderId="0" xfId="0" applyNumberFormat="1" applyFont="1" applyBorder="1" applyAlignment="1">
      <alignment horizontal="center"/>
    </xf>
    <xf numFmtId="0" fontId="22" fillId="2" borderId="0" xfId="0" applyFont="1" applyFill="1" applyAlignment="1">
      <alignment vertical="center"/>
    </xf>
    <xf numFmtId="165" fontId="2" fillId="2" borderId="1" xfId="20" applyNumberFormat="1" applyFont="1" applyFill="1" applyBorder="1" applyAlignment="1">
      <alignment horizontal="center" vertical="center"/>
    </xf>
    <xf numFmtId="171" fontId="2" fillId="0" borderId="0" xfId="20" quotePrefix="1" applyNumberFormat="1" applyFont="1" applyBorder="1" applyAlignment="1">
      <alignment horizontal="center"/>
    </xf>
    <xf numFmtId="169" fontId="2" fillId="3" borderId="6" xfId="20" applyNumberFormat="1" applyFont="1" applyFill="1" applyBorder="1" applyAlignment="1">
      <alignment horizontal="center" vertical="center" wrapText="1"/>
    </xf>
    <xf numFmtId="169" fontId="2" fillId="3" borderId="4" xfId="20" applyNumberFormat="1" applyFont="1" applyFill="1" applyBorder="1" applyAlignment="1">
      <alignment horizontal="center" vertical="center" wrapText="1"/>
    </xf>
    <xf numFmtId="173" fontId="2" fillId="3" borderId="1" xfId="20" applyNumberFormat="1" applyFont="1" applyFill="1" applyBorder="1" applyAlignment="1">
      <alignment horizontal="center" vertical="center" wrapText="1"/>
    </xf>
    <xf numFmtId="173" fontId="2" fillId="3" borderId="1" xfId="20" applyNumberFormat="1" applyFont="1" applyFill="1" applyBorder="1" applyAlignment="1">
      <alignment horizontal="center" vertical="center"/>
    </xf>
    <xf numFmtId="165" fontId="2" fillId="0" borderId="0" xfId="0" applyNumberFormat="1" applyFont="1" applyFill="1" applyBorder="1" applyAlignment="1">
      <alignment horizontal="left"/>
    </xf>
    <xf numFmtId="164" fontId="2" fillId="0" borderId="0" xfId="20" applyNumberFormat="1" applyFont="1" applyFill="1" applyBorder="1" applyAlignment="1">
      <alignment horizontal="center"/>
    </xf>
    <xf numFmtId="14" fontId="2" fillId="0" borderId="1" xfId="20" applyNumberFormat="1" applyFont="1" applyFill="1" applyBorder="1" applyAlignment="1">
      <alignment horizontal="center" vertical="center"/>
    </xf>
    <xf numFmtId="0" fontId="16" fillId="0" borderId="0" xfId="0" applyFont="1"/>
    <xf numFmtId="166" fontId="2" fillId="0" borderId="0" xfId="0" applyNumberFormat="1" applyFont="1" applyBorder="1" applyAlignment="1">
      <alignment horizontal="center"/>
    </xf>
    <xf numFmtId="165" fontId="2" fillId="0" borderId="7" xfId="20" applyNumberFormat="1" applyFont="1" applyFill="1" applyBorder="1" applyAlignment="1">
      <alignment horizontal="center" vertical="center"/>
    </xf>
    <xf numFmtId="168" fontId="2" fillId="0" borderId="0" xfId="0" applyNumberFormat="1" applyFont="1" applyBorder="1" applyAlignment="1">
      <alignment horizontal="center"/>
    </xf>
    <xf numFmtId="173" fontId="16" fillId="0" borderId="0" xfId="0" applyNumberFormat="1" applyFont="1" applyFill="1" applyBorder="1" applyAlignment="1">
      <alignment horizontal="center"/>
    </xf>
    <xf numFmtId="173" fontId="2" fillId="0" borderId="0" xfId="20" quotePrefix="1" applyNumberFormat="1" applyFont="1" applyFill="1" applyBorder="1" applyAlignment="1">
      <alignment horizontal="center"/>
    </xf>
    <xf numFmtId="169" fontId="6" fillId="0" borderId="0" xfId="20" applyNumberFormat="1" applyFont="1" applyFill="1" applyBorder="1" applyAlignment="1">
      <alignment horizontal="center"/>
    </xf>
    <xf numFmtId="0" fontId="16" fillId="0" borderId="0" xfId="0" applyFont="1" applyFill="1" applyBorder="1"/>
    <xf numFmtId="165" fontId="10" fillId="0" borderId="0" xfId="0" applyNumberFormat="1" applyFont="1" applyBorder="1" applyAlignment="1">
      <alignment horizontal="left" vertical="center" wrapText="1"/>
    </xf>
    <xf numFmtId="169" fontId="3" fillId="3" borderId="1" xfId="20" applyNumberFormat="1" applyFont="1" applyFill="1" applyBorder="1" applyAlignment="1">
      <alignment horizontal="center" vertical="center" wrapText="1"/>
    </xf>
    <xf numFmtId="169" fontId="6" fillId="3" borderId="4" xfId="20" applyNumberFormat="1" applyFont="1" applyFill="1" applyBorder="1" applyAlignment="1">
      <alignment horizontal="center" vertical="center" wrapText="1"/>
    </xf>
    <xf numFmtId="169" fontId="3" fillId="3" borderId="6" xfId="20" applyNumberFormat="1" applyFont="1" applyFill="1" applyBorder="1" applyAlignment="1">
      <alignment horizontal="center" vertical="center" wrapText="1"/>
    </xf>
  </cellXfs>
  <cellStyles count="21">
    <cellStyle name="Hyperlink" xfId="1" builtinId="8"/>
    <cellStyle name="Normal" xfId="0" builtinId="0"/>
    <cellStyle name="Normal 2" xfId="2"/>
    <cellStyle name="Normal 2 2" xfId="3"/>
    <cellStyle name="Normal 3" xfId="4"/>
    <cellStyle name="Normal 3 2" xfId="5"/>
    <cellStyle name="Normal 34" xfId="6"/>
    <cellStyle name="Normal 34 2" xfId="7"/>
    <cellStyle name="Normal 35" xfId="8"/>
    <cellStyle name="Normal 35 2" xfId="9"/>
    <cellStyle name="Normal 36" xfId="10"/>
    <cellStyle name="Normal 36 2" xfId="11"/>
    <cellStyle name="Normal 47" xfId="12"/>
    <cellStyle name="Normal 47 2" xfId="13"/>
    <cellStyle name="Normal 49" xfId="14"/>
    <cellStyle name="Normal 49 2" xfId="15"/>
    <cellStyle name="Normal 5" xfId="16"/>
    <cellStyle name="Normal 5 2" xfId="17"/>
    <cellStyle name="Normal 6" xfId="18"/>
    <cellStyle name="Normal 6 2" xfId="19"/>
    <cellStyle name="Normal_2009_FSA_Grafikai_update" xfId="2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worksheet" Target="worksheets/sheet11.xml"/><Relationship Id="rId3" Type="http://schemas.openxmlformats.org/officeDocument/2006/relationships/worksheet" Target="worksheets/sheet3.xml"/><Relationship Id="rId7" Type="http://schemas.openxmlformats.org/officeDocument/2006/relationships/chartsheet" Target="chartsheets/sheet2.xml"/><Relationship Id="rId12" Type="http://schemas.openxmlformats.org/officeDocument/2006/relationships/worksheet" Target="worksheets/sheet10.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5.xml"/><Relationship Id="rId11" Type="http://schemas.openxmlformats.org/officeDocument/2006/relationships/worksheet" Target="worksheets/sheet9.xml"/><Relationship Id="rId5" Type="http://schemas.openxmlformats.org/officeDocument/2006/relationships/chartsheet" Target="chartsheets/sheet1.xml"/><Relationship Id="rId15" Type="http://schemas.openxmlformats.org/officeDocument/2006/relationships/styles" Target="styles.xml"/><Relationship Id="rId10" Type="http://schemas.openxmlformats.org/officeDocument/2006/relationships/worksheet" Target="worksheets/sheet8.xml"/><Relationship Id="rId4" Type="http://schemas.openxmlformats.org/officeDocument/2006/relationships/worksheet" Target="worksheets/sheet4.xml"/><Relationship Id="rId9" Type="http://schemas.openxmlformats.org/officeDocument/2006/relationships/worksheet" Target="worksheets/sheet7.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2000" b="1" i="0" u="none" strike="noStrike" baseline="0">
                <a:solidFill>
                  <a:srgbClr val="000000"/>
                </a:solidFill>
                <a:latin typeface="Arial Narrow"/>
                <a:ea typeface="Arial Narrow"/>
                <a:cs typeface="Arial Narrow"/>
              </a:defRPr>
            </a:pPr>
            <a:r>
              <a:rPr lang="lt-LT"/>
              <a:t>Orientacinė AKR norma</a:t>
            </a:r>
          </a:p>
        </c:rich>
      </c:tx>
      <c:layout/>
      <c:overlay val="0"/>
      <c:spPr>
        <a:noFill/>
        <a:ln w="25400">
          <a:noFill/>
        </a:ln>
      </c:spPr>
    </c:title>
    <c:autoTitleDeleted val="0"/>
    <c:plotArea>
      <c:layout>
        <c:manualLayout>
          <c:layoutTarget val="inner"/>
          <c:xMode val="edge"/>
          <c:yMode val="edge"/>
          <c:x val="6.7794442787793799E-2"/>
          <c:y val="0.14050979520976806"/>
          <c:w val="0.86706995811808063"/>
          <c:h val="0.48217724351854135"/>
        </c:manualLayout>
      </c:layout>
      <c:barChart>
        <c:barDir val="col"/>
        <c:grouping val="stacked"/>
        <c:varyColors val="0"/>
        <c:ser>
          <c:idx val="2"/>
          <c:order val="3"/>
          <c:tx>
            <c:v>Orientacinė AKR norma (skalė dešinėje)</c:v>
          </c:tx>
          <c:spPr>
            <a:solidFill>
              <a:srgbClr val="9B8857">
                <a:alpha val="60000"/>
              </a:srgbClr>
            </a:solidFill>
            <a:ln>
              <a:noFill/>
            </a:ln>
          </c:spPr>
          <c:invertIfNegative val="0"/>
          <c:dPt>
            <c:idx val="51"/>
            <c:invertIfNegative val="0"/>
            <c:bubble3D val="0"/>
            <c:spPr>
              <a:pattFill prst="smCheck">
                <a:fgClr>
                  <a:srgbClr val="9B8857"/>
                </a:fgClr>
                <a:bgClr>
                  <a:srgbClr val="FFFFFF">
                    <a:lumMod val="75000"/>
                  </a:srgbClr>
                </a:bgClr>
              </a:pattFill>
              <a:ln>
                <a:noFill/>
              </a:ln>
            </c:spPr>
          </c:dPt>
          <c:dPt>
            <c:idx val="52"/>
            <c:invertIfNegative val="0"/>
            <c:bubble3D val="0"/>
            <c:spPr>
              <a:pattFill prst="smCheck">
                <a:fgClr>
                  <a:srgbClr val="9B8857"/>
                </a:fgClr>
                <a:bgClr>
                  <a:srgbClr val="FFFFFF">
                    <a:lumMod val="75000"/>
                  </a:srgbClr>
                </a:bgClr>
              </a:pattFill>
              <a:ln>
                <a:noFill/>
              </a:ln>
            </c:spPr>
          </c:dPt>
          <c:dPt>
            <c:idx val="53"/>
            <c:invertIfNegative val="0"/>
            <c:bubble3D val="0"/>
            <c:spPr>
              <a:pattFill prst="smCheck">
                <a:fgClr>
                  <a:srgbClr val="9B8857"/>
                </a:fgClr>
                <a:bgClr>
                  <a:srgbClr val="FFFFFF">
                    <a:lumMod val="75000"/>
                  </a:srgbClr>
                </a:bgClr>
              </a:pattFill>
              <a:ln>
                <a:noFill/>
              </a:ln>
            </c:spPr>
          </c:dPt>
          <c:dPt>
            <c:idx val="54"/>
            <c:invertIfNegative val="0"/>
            <c:bubble3D val="0"/>
            <c:spPr>
              <a:pattFill prst="smCheck">
                <a:fgClr>
                  <a:srgbClr val="9B8857"/>
                </a:fgClr>
                <a:bgClr>
                  <a:srgbClr val="FFFFFF">
                    <a:lumMod val="75000"/>
                  </a:srgbClr>
                </a:bgClr>
              </a:pattFill>
              <a:ln>
                <a:noFill/>
              </a:ln>
            </c:spPr>
          </c:dPt>
          <c:dPt>
            <c:idx val="55"/>
            <c:invertIfNegative val="0"/>
            <c:bubble3D val="0"/>
            <c:spPr>
              <a:pattFill prst="smCheck">
                <a:fgClr>
                  <a:srgbClr val="9B8857"/>
                </a:fgClr>
                <a:bgClr>
                  <a:srgbClr val="FFFFFF">
                    <a:lumMod val="75000"/>
                  </a:srgbClr>
                </a:bgClr>
              </a:pattFill>
              <a:ln>
                <a:noFill/>
              </a:ln>
            </c:spPr>
          </c:dPt>
          <c:dPt>
            <c:idx val="56"/>
            <c:invertIfNegative val="0"/>
            <c:bubble3D val="0"/>
            <c:spPr>
              <a:pattFill prst="smCheck">
                <a:fgClr>
                  <a:srgbClr val="9B8857"/>
                </a:fgClr>
                <a:bgClr>
                  <a:srgbClr val="FFFFFF">
                    <a:lumMod val="75000"/>
                  </a:srgbClr>
                </a:bgClr>
              </a:pattFill>
              <a:ln>
                <a:noFill/>
              </a:ln>
            </c:spPr>
          </c:dPt>
          <c:dPt>
            <c:idx val="57"/>
            <c:invertIfNegative val="0"/>
            <c:bubble3D val="0"/>
            <c:spPr>
              <a:pattFill prst="smCheck">
                <a:fgClr>
                  <a:srgbClr val="9B8857"/>
                </a:fgClr>
                <a:bgClr>
                  <a:srgbClr val="FFFFFF">
                    <a:lumMod val="75000"/>
                  </a:srgbClr>
                </a:bgClr>
              </a:pattFill>
              <a:ln>
                <a:noFill/>
              </a:ln>
            </c:spPr>
          </c:dPt>
          <c:dPt>
            <c:idx val="58"/>
            <c:invertIfNegative val="0"/>
            <c:bubble3D val="0"/>
            <c:spPr>
              <a:pattFill prst="smCheck">
                <a:fgClr>
                  <a:srgbClr val="9B8857"/>
                </a:fgClr>
                <a:bgClr>
                  <a:srgbClr val="FFFFFF">
                    <a:lumMod val="75000"/>
                  </a:srgbClr>
                </a:bgClr>
              </a:pattFill>
              <a:ln>
                <a:noFill/>
              </a:ln>
            </c:spPr>
          </c:dPt>
          <c:dPt>
            <c:idx val="59"/>
            <c:invertIfNegative val="0"/>
            <c:bubble3D val="0"/>
            <c:spPr>
              <a:pattFill prst="smCheck">
                <a:fgClr>
                  <a:srgbClr val="9B8857"/>
                </a:fgClr>
                <a:bgClr>
                  <a:srgbClr val="FFFFFF">
                    <a:lumMod val="75000"/>
                  </a:srgbClr>
                </a:bgClr>
              </a:pattFill>
              <a:ln>
                <a:noFill/>
              </a:ln>
            </c:spPr>
          </c:dPt>
          <c:cat>
            <c:numRef>
              <c:f>'2.1.'!$A$11:$A$101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'1.2.Orientacinės AKR normos'!$B$16:$B$105</c:f>
              <c:numCache>
                <c:formatCode>General</c:formatCode>
                <c:ptCount val="9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formatCode="0.0">
                  <c:v>0</c:v>
                </c:pt>
                <c:pt idx="21" formatCode="0.0">
                  <c:v>0</c:v>
                </c:pt>
                <c:pt idx="22" formatCode="0.0">
                  <c:v>0</c:v>
                </c:pt>
                <c:pt idx="23" formatCode="0.0">
                  <c:v>0</c:v>
                </c:pt>
                <c:pt idx="24" formatCode="0.0">
                  <c:v>0</c:v>
                </c:pt>
                <c:pt idx="25" formatCode="0.0">
                  <c:v>0</c:v>
                </c:pt>
                <c:pt idx="26" formatCode="0.0">
                  <c:v>0</c:v>
                </c:pt>
                <c:pt idx="27" formatCode="0.0">
                  <c:v>0</c:v>
                </c:pt>
                <c:pt idx="28" formatCode="0.0">
                  <c:v>0</c:v>
                </c:pt>
                <c:pt idx="29" formatCode="0.0">
                  <c:v>0</c:v>
                </c:pt>
                <c:pt idx="30" formatCode="0.0">
                  <c:v>0.50312500000000004</c:v>
                </c:pt>
                <c:pt idx="31" formatCode="0.0">
                  <c:v>1.0250000000000001</c:v>
                </c:pt>
                <c:pt idx="32" formatCode="0.0">
                  <c:v>0.72187499999999982</c:v>
                </c:pt>
                <c:pt idx="33" formatCode="0.0">
                  <c:v>1.0406249999999999</c:v>
                </c:pt>
                <c:pt idx="34" formatCode="0.0">
                  <c:v>1.1156250000000001</c:v>
                </c:pt>
                <c:pt idx="35" formatCode="0.0">
                  <c:v>1.3968750000000001</c:v>
                </c:pt>
                <c:pt idx="36" formatCode="0.0">
                  <c:v>1.3656250000000001</c:v>
                </c:pt>
                <c:pt idx="37" formatCode="0.0">
                  <c:v>1.8656250000000001</c:v>
                </c:pt>
                <c:pt idx="38" formatCode="0.0">
                  <c:v>2.1625000000000001</c:v>
                </c:pt>
                <c:pt idx="39" formatCode="0.0">
                  <c:v>2.3968750000000001</c:v>
                </c:pt>
                <c:pt idx="40" formatCode="0.0">
                  <c:v>2.5</c:v>
                </c:pt>
                <c:pt idx="41" formatCode="0.0">
                  <c:v>2.5</c:v>
                </c:pt>
                <c:pt idx="42" formatCode="0.0">
                  <c:v>2.5</c:v>
                </c:pt>
                <c:pt idx="43" formatCode="0.0">
                  <c:v>2.5</c:v>
                </c:pt>
                <c:pt idx="44" formatCode="0.0">
                  <c:v>2.5</c:v>
                </c:pt>
                <c:pt idx="45" formatCode="0.0">
                  <c:v>2.5</c:v>
                </c:pt>
                <c:pt idx="46" formatCode="0.0">
                  <c:v>2.5</c:v>
                </c:pt>
                <c:pt idx="47" formatCode="0.0">
                  <c:v>2.5</c:v>
                </c:pt>
                <c:pt idx="48" formatCode="0.0">
                  <c:v>2.5</c:v>
                </c:pt>
                <c:pt idx="49" formatCode="0.0">
                  <c:v>2.5</c:v>
                </c:pt>
                <c:pt idx="50" formatCode="0.0">
                  <c:v>2.5</c:v>
                </c:pt>
                <c:pt idx="51" formatCode="0.0">
                  <c:v>2.5</c:v>
                </c:pt>
                <c:pt idx="52" formatCode="0.0">
                  <c:v>2.3499999999999996</c:v>
                </c:pt>
                <c:pt idx="53" formatCode="0.0">
                  <c:v>2.453125</c:v>
                </c:pt>
                <c:pt idx="54" formatCode="0.0">
                  <c:v>2.5</c:v>
                </c:pt>
                <c:pt idx="55" formatCode="0.0">
                  <c:v>2.5</c:v>
                </c:pt>
                <c:pt idx="56" formatCode="0.0">
                  <c:v>2.5</c:v>
                </c:pt>
                <c:pt idx="57" formatCode="0.0">
                  <c:v>2.0093749999999999</c:v>
                </c:pt>
                <c:pt idx="58" formatCode="0.0">
                  <c:v>1.0406249999999999</c:v>
                </c:pt>
                <c:pt idx="59" formatCode="0.0">
                  <c:v>3.4374999999999933E-2</c:v>
                </c:pt>
                <c:pt idx="60" formatCode="0.0">
                  <c:v>0</c:v>
                </c:pt>
                <c:pt idx="61" formatCode="0.0">
                  <c:v>0</c:v>
                </c:pt>
                <c:pt idx="62" formatCode="0.0">
                  <c:v>0</c:v>
                </c:pt>
                <c:pt idx="63" formatCode="0.0">
                  <c:v>0</c:v>
                </c:pt>
                <c:pt idx="64" formatCode="0.0">
                  <c:v>0</c:v>
                </c:pt>
                <c:pt idx="65" formatCode="0.0">
                  <c:v>0</c:v>
                </c:pt>
                <c:pt idx="66" formatCode="0.0">
                  <c:v>0</c:v>
                </c:pt>
                <c:pt idx="67" formatCode="0.0">
                  <c:v>0</c:v>
                </c:pt>
                <c:pt idx="68" formatCode="0.0">
                  <c:v>0</c:v>
                </c:pt>
                <c:pt idx="69" formatCode="0.0">
                  <c:v>0</c:v>
                </c:pt>
                <c:pt idx="70" formatCode="0.0">
                  <c:v>0</c:v>
                </c:pt>
                <c:pt idx="71" formatCode="0.0">
                  <c:v>0</c:v>
                </c:pt>
                <c:pt idx="72" formatCode="0.0">
                  <c:v>0</c:v>
                </c:pt>
                <c:pt idx="73" formatCode="0.0">
                  <c:v>0</c:v>
                </c:pt>
                <c:pt idx="74" formatCode="0.0">
                  <c:v>0</c:v>
                </c:pt>
                <c:pt idx="75" formatCode="0.0">
                  <c:v>0</c:v>
                </c:pt>
                <c:pt idx="76" formatCode="0.0">
                  <c:v>0</c:v>
                </c:pt>
                <c:pt idx="77" formatCode="0.0">
                  <c:v>0</c:v>
                </c:pt>
                <c:pt idx="78" formatCode="0.0">
                  <c:v>0</c:v>
                </c:pt>
                <c:pt idx="79" formatCode="0.0">
                  <c:v>0</c:v>
                </c:pt>
                <c:pt idx="80" formatCode="0.0">
                  <c:v>0</c:v>
                </c:pt>
                <c:pt idx="81" formatCode="0.0">
                  <c:v>0</c:v>
                </c:pt>
                <c:pt idx="82" formatCode="0.0">
                  <c:v>0</c:v>
                </c:pt>
                <c:pt idx="83" formatCode="0.0">
                  <c:v>0</c:v>
                </c:pt>
                <c:pt idx="84" formatCode="0.0">
                  <c:v>0</c:v>
                </c:pt>
                <c:pt idx="85" formatCode="0.0">
                  <c:v>0</c:v>
                </c:pt>
                <c:pt idx="86" formatCode="0.0">
                  <c:v>0</c:v>
                </c:pt>
                <c:pt idx="87" formatCode="0.0">
                  <c:v>0</c:v>
                </c:pt>
                <c:pt idx="88" formatCode="0.0">
                  <c:v>0</c:v>
                </c:pt>
                <c:pt idx="89" formatCode="0.0">
                  <c:v>0</c:v>
                </c:pt>
              </c:numCache>
            </c:numRef>
          </c:val>
        </c:ser>
        <c:ser>
          <c:idx val="4"/>
          <c:order val="4"/>
          <c:tx>
            <c:strRef>
              <c:f>Extra!$B$2</c:f>
              <c:strCache>
                <c:ptCount val="1"/>
                <c:pt idx="0">
                  <c:v>Krizės laikotarpio indikatorius</c:v>
                </c:pt>
              </c:strCache>
            </c:strRef>
          </c:tx>
          <c:spPr>
            <a:solidFill>
              <a:srgbClr val="FFFFFF">
                <a:lumMod val="75000"/>
                <a:alpha val="60000"/>
              </a:srgbClr>
            </a:solidFill>
          </c:spPr>
          <c:invertIfNegative val="0"/>
          <c:cat>
            <c:numRef>
              <c:f>'2.1.'!$A$11:$A$101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Extra!$B$3:$B$93</c:f>
              <c:numCache>
                <c:formatCode>General</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5</c:v>
                </c:pt>
                <c:pt idx="52">
                  <c:v>5</c:v>
                </c:pt>
                <c:pt idx="53">
                  <c:v>5</c:v>
                </c:pt>
                <c:pt idx="54">
                  <c:v>5</c:v>
                </c:pt>
                <c:pt idx="55">
                  <c:v>5</c:v>
                </c:pt>
                <c:pt idx="56">
                  <c:v>5</c:v>
                </c:pt>
                <c:pt idx="57">
                  <c:v>5</c:v>
                </c:pt>
                <c:pt idx="58">
                  <c:v>5</c:v>
                </c:pt>
                <c:pt idx="59">
                  <c:v>5</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ser>
        <c:dLbls>
          <c:showLegendKey val="0"/>
          <c:showVal val="0"/>
          <c:showCatName val="0"/>
          <c:showSerName val="0"/>
          <c:showPercent val="0"/>
          <c:showBubbleSize val="0"/>
        </c:dLbls>
        <c:gapWidth val="0"/>
        <c:overlap val="100"/>
        <c:axId val="150352896"/>
        <c:axId val="150529728"/>
      </c:barChart>
      <c:lineChart>
        <c:grouping val="standard"/>
        <c:varyColors val="0"/>
        <c:ser>
          <c:idx val="3"/>
          <c:order val="0"/>
          <c:tx>
            <c:v>Kredito ir BVP santykis</c:v>
          </c:tx>
          <c:spPr>
            <a:ln w="31750">
              <a:solidFill>
                <a:srgbClr val="000000"/>
              </a:solidFill>
              <a:prstDash val="solid"/>
            </a:ln>
          </c:spPr>
          <c:marker>
            <c:symbol val="none"/>
          </c:marker>
          <c:cat>
            <c:numRef>
              <c:f>'2.1.'!$A$11:$A$102</c:f>
              <c:numCache>
                <c:formatCode>yyyy\ mm</c:formatCode>
                <c:ptCount val="92"/>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pt idx="91">
                  <c:v>43465</c:v>
                </c:pt>
              </c:numCache>
            </c:numRef>
          </c:cat>
          <c:val>
            <c:numRef>
              <c:f>'2.1.'!$B$11:$B$102</c:f>
              <c:numCache>
                <c:formatCode>0.0</c:formatCode>
                <c:ptCount val="92"/>
                <c:pt idx="0">
                  <c:v>21.51</c:v>
                </c:pt>
                <c:pt idx="1">
                  <c:v>21.74</c:v>
                </c:pt>
                <c:pt idx="2">
                  <c:v>22.09</c:v>
                </c:pt>
                <c:pt idx="3">
                  <c:v>22.37</c:v>
                </c:pt>
                <c:pt idx="4">
                  <c:v>22.74</c:v>
                </c:pt>
                <c:pt idx="5">
                  <c:v>20.440000000000001</c:v>
                </c:pt>
                <c:pt idx="6">
                  <c:v>20.87</c:v>
                </c:pt>
                <c:pt idx="7">
                  <c:v>23.32</c:v>
                </c:pt>
                <c:pt idx="8">
                  <c:v>22.4</c:v>
                </c:pt>
                <c:pt idx="9">
                  <c:v>23.56</c:v>
                </c:pt>
                <c:pt idx="10">
                  <c:v>24.55</c:v>
                </c:pt>
                <c:pt idx="11">
                  <c:v>25.39</c:v>
                </c:pt>
                <c:pt idx="12">
                  <c:v>26.64</c:v>
                </c:pt>
                <c:pt idx="13">
                  <c:v>28.42</c:v>
                </c:pt>
                <c:pt idx="14">
                  <c:v>30.05</c:v>
                </c:pt>
                <c:pt idx="15">
                  <c:v>29.82</c:v>
                </c:pt>
                <c:pt idx="16">
                  <c:v>28.1</c:v>
                </c:pt>
                <c:pt idx="17">
                  <c:v>29.32</c:v>
                </c:pt>
                <c:pt idx="18">
                  <c:v>28.93</c:v>
                </c:pt>
                <c:pt idx="19">
                  <c:v>30.13</c:v>
                </c:pt>
                <c:pt idx="20">
                  <c:v>29.24</c:v>
                </c:pt>
                <c:pt idx="21">
                  <c:v>27.88</c:v>
                </c:pt>
                <c:pt idx="22">
                  <c:v>26.98</c:v>
                </c:pt>
                <c:pt idx="23">
                  <c:v>29.32</c:v>
                </c:pt>
                <c:pt idx="24">
                  <c:v>28.7</c:v>
                </c:pt>
                <c:pt idx="25">
                  <c:v>27.63</c:v>
                </c:pt>
                <c:pt idx="26">
                  <c:v>28.25</c:v>
                </c:pt>
                <c:pt idx="27">
                  <c:v>29.77</c:v>
                </c:pt>
                <c:pt idx="28">
                  <c:v>29.36</c:v>
                </c:pt>
                <c:pt idx="29">
                  <c:v>29.9</c:v>
                </c:pt>
                <c:pt idx="30">
                  <c:v>33.03</c:v>
                </c:pt>
                <c:pt idx="31">
                  <c:v>36.1</c:v>
                </c:pt>
                <c:pt idx="32">
                  <c:v>36.22</c:v>
                </c:pt>
                <c:pt idx="33">
                  <c:v>38.520000000000003</c:v>
                </c:pt>
                <c:pt idx="34">
                  <c:v>39.9</c:v>
                </c:pt>
                <c:pt idx="35">
                  <c:v>42.08</c:v>
                </c:pt>
                <c:pt idx="36">
                  <c:v>43.19</c:v>
                </c:pt>
                <c:pt idx="37">
                  <c:v>46.38</c:v>
                </c:pt>
                <c:pt idx="38">
                  <c:v>49.14</c:v>
                </c:pt>
                <c:pt idx="39">
                  <c:v>51.83</c:v>
                </c:pt>
                <c:pt idx="40">
                  <c:v>55.42</c:v>
                </c:pt>
                <c:pt idx="41">
                  <c:v>58.77</c:v>
                </c:pt>
                <c:pt idx="42">
                  <c:v>61.34</c:v>
                </c:pt>
                <c:pt idx="43">
                  <c:v>64.61</c:v>
                </c:pt>
                <c:pt idx="44">
                  <c:v>74.59</c:v>
                </c:pt>
                <c:pt idx="45">
                  <c:v>77.010000000000005</c:v>
                </c:pt>
                <c:pt idx="46">
                  <c:v>79.989999999999995</c:v>
                </c:pt>
                <c:pt idx="47">
                  <c:v>83</c:v>
                </c:pt>
                <c:pt idx="48">
                  <c:v>88.46</c:v>
                </c:pt>
                <c:pt idx="49">
                  <c:v>87.42</c:v>
                </c:pt>
                <c:pt idx="50">
                  <c:v>88.15</c:v>
                </c:pt>
                <c:pt idx="51">
                  <c:v>84.55</c:v>
                </c:pt>
                <c:pt idx="52">
                  <c:v>82</c:v>
                </c:pt>
                <c:pt idx="53">
                  <c:v>82.46</c:v>
                </c:pt>
                <c:pt idx="54">
                  <c:v>84.62</c:v>
                </c:pt>
                <c:pt idx="55">
                  <c:v>86.83</c:v>
                </c:pt>
                <c:pt idx="56">
                  <c:v>87.6</c:v>
                </c:pt>
                <c:pt idx="57">
                  <c:v>85.87</c:v>
                </c:pt>
                <c:pt idx="58">
                  <c:v>82.68</c:v>
                </c:pt>
                <c:pt idx="59">
                  <c:v>78.47</c:v>
                </c:pt>
                <c:pt idx="60">
                  <c:v>76.52</c:v>
                </c:pt>
                <c:pt idx="61">
                  <c:v>74.819999999999993</c:v>
                </c:pt>
                <c:pt idx="62">
                  <c:v>73.489999999999995</c:v>
                </c:pt>
                <c:pt idx="63">
                  <c:v>68.69</c:v>
                </c:pt>
                <c:pt idx="64">
                  <c:v>67.67</c:v>
                </c:pt>
                <c:pt idx="65">
                  <c:v>67.73</c:v>
                </c:pt>
                <c:pt idx="66">
                  <c:v>66.709999999999994</c:v>
                </c:pt>
                <c:pt idx="67">
                  <c:v>65.39</c:v>
                </c:pt>
                <c:pt idx="68">
                  <c:v>66.08</c:v>
                </c:pt>
                <c:pt idx="69">
                  <c:v>63.78</c:v>
                </c:pt>
                <c:pt idx="70">
                  <c:v>63.21</c:v>
                </c:pt>
                <c:pt idx="71">
                  <c:v>62.2</c:v>
                </c:pt>
                <c:pt idx="72">
                  <c:v>61.74</c:v>
                </c:pt>
                <c:pt idx="73">
                  <c:v>61</c:v>
                </c:pt>
                <c:pt idx="74">
                  <c:v>60.2</c:v>
                </c:pt>
                <c:pt idx="75">
                  <c:v>58.12</c:v>
                </c:pt>
                <c:pt idx="76">
                  <c:v>59.58</c:v>
                </c:pt>
                <c:pt idx="77">
                  <c:v>60.12</c:v>
                </c:pt>
                <c:pt idx="78">
                  <c:v>60.15</c:v>
                </c:pt>
                <c:pt idx="79">
                  <c:v>59.19</c:v>
                </c:pt>
                <c:pt idx="80">
                  <c:v>61.92</c:v>
                </c:pt>
                <c:pt idx="81">
                  <c:v>63.36</c:v>
                </c:pt>
                <c:pt idx="82">
                  <c:v>64.59</c:v>
                </c:pt>
                <c:pt idx="83">
                  <c:v>63.18</c:v>
                </c:pt>
                <c:pt idx="84">
                  <c:v>64.010000000000005</c:v>
                </c:pt>
                <c:pt idx="85">
                  <c:v>63.83</c:v>
                </c:pt>
                <c:pt idx="86">
                  <c:v>64.989999999999995</c:v>
                </c:pt>
                <c:pt idx="87">
                  <c:v>64.39</c:v>
                </c:pt>
                <c:pt idx="88">
                  <c:v>65.010000000000005</c:v>
                </c:pt>
                <c:pt idx="89">
                  <c:v>66.540000000000006</c:v>
                </c:pt>
                <c:pt idx="90">
                  <c:v>66.77</c:v>
                </c:pt>
                <c:pt idx="91">
                  <c:v>65.569999999999993</c:v>
                </c:pt>
              </c:numCache>
            </c:numRef>
          </c:val>
          <c:smooth val="0"/>
        </c:ser>
        <c:ser>
          <c:idx val="1"/>
          <c:order val="1"/>
          <c:tx>
            <c:v>Kredito ir BVP santykio ilgojo laikotarpio tendencija (apskaičiuota taikant prognozę)</c:v>
          </c:tx>
          <c:spPr>
            <a:ln w="31750">
              <a:solidFill>
                <a:srgbClr val="22772D"/>
              </a:solidFill>
            </a:ln>
          </c:spPr>
          <c:marker>
            <c:symbol val="none"/>
          </c:marker>
          <c:cat>
            <c:numRef>
              <c:f>'2.1.'!$A$11:$A$102</c:f>
              <c:numCache>
                <c:formatCode>yyyy\ mm</c:formatCode>
                <c:ptCount val="92"/>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pt idx="91">
                  <c:v>43465</c:v>
                </c:pt>
              </c:numCache>
            </c:numRef>
          </c:cat>
          <c:val>
            <c:numRef>
              <c:f>'2.1.'!$C$11:$C$102</c:f>
              <c:numCache>
                <c:formatCode>General</c:formatCode>
                <c:ptCount val="92"/>
                <c:pt idx="20" formatCode="0.0">
                  <c:v>27.55</c:v>
                </c:pt>
                <c:pt idx="21" formatCode="0.0">
                  <c:v>27.37</c:v>
                </c:pt>
                <c:pt idx="22" formatCode="0.0">
                  <c:v>27.05</c:v>
                </c:pt>
                <c:pt idx="23" formatCode="0.0">
                  <c:v>27.32</c:v>
                </c:pt>
                <c:pt idx="24" formatCode="0.0">
                  <c:v>27.49</c:v>
                </c:pt>
                <c:pt idx="25" formatCode="0.0">
                  <c:v>27.44</c:v>
                </c:pt>
                <c:pt idx="26" formatCode="0.0">
                  <c:v>27.53</c:v>
                </c:pt>
                <c:pt idx="27" formatCode="0.0">
                  <c:v>27.9</c:v>
                </c:pt>
                <c:pt idx="28" formatCode="0.0">
                  <c:v>28.15</c:v>
                </c:pt>
                <c:pt idx="29" formatCode="0.0">
                  <c:v>28.48</c:v>
                </c:pt>
                <c:pt idx="30" formatCode="0.0">
                  <c:v>29.42</c:v>
                </c:pt>
                <c:pt idx="31" formatCode="0.0">
                  <c:v>30.81</c:v>
                </c:pt>
                <c:pt idx="32" formatCode="0.0">
                  <c:v>31.91</c:v>
                </c:pt>
                <c:pt idx="33" formatCode="0.0">
                  <c:v>33.19</c:v>
                </c:pt>
                <c:pt idx="34" formatCode="0.0">
                  <c:v>34.33</c:v>
                </c:pt>
                <c:pt idx="35" formatCode="0.0">
                  <c:v>35.61</c:v>
                </c:pt>
                <c:pt idx="36" formatCode="0.0">
                  <c:v>36.82</c:v>
                </c:pt>
                <c:pt idx="37" formatCode="0.0">
                  <c:v>38.409999999999997</c:v>
                </c:pt>
                <c:pt idx="38" formatCode="0.0">
                  <c:v>40.22</c:v>
                </c:pt>
                <c:pt idx="39" formatCode="0.0">
                  <c:v>42.16</c:v>
                </c:pt>
                <c:pt idx="40" formatCode="0.0">
                  <c:v>44.4</c:v>
                </c:pt>
                <c:pt idx="41" formatCode="0.0">
                  <c:v>46.77</c:v>
                </c:pt>
                <c:pt idx="42" formatCode="0.0">
                  <c:v>49.07</c:v>
                </c:pt>
                <c:pt idx="43" formatCode="0.0">
                  <c:v>51.46</c:v>
                </c:pt>
                <c:pt idx="44" formatCode="0.0">
                  <c:v>55.51</c:v>
                </c:pt>
                <c:pt idx="45" formatCode="0.0">
                  <c:v>59.06</c:v>
                </c:pt>
                <c:pt idx="46" formatCode="0.0">
                  <c:v>62.31</c:v>
                </c:pt>
                <c:pt idx="47" formatCode="0.0">
                  <c:v>65.239999999999995</c:v>
                </c:pt>
                <c:pt idx="48" formatCode="0.0">
                  <c:v>68.430000000000007</c:v>
                </c:pt>
                <c:pt idx="49" formatCode="0.0">
                  <c:v>70.59</c:v>
                </c:pt>
                <c:pt idx="50" formatCode="0.0">
                  <c:v>72.34</c:v>
                </c:pt>
                <c:pt idx="51" formatCode="0.0">
                  <c:v>72.760000000000005</c:v>
                </c:pt>
                <c:pt idx="52" formatCode="0.0">
                  <c:v>72.47</c:v>
                </c:pt>
                <c:pt idx="53" formatCode="0.0">
                  <c:v>72.61</c:v>
                </c:pt>
                <c:pt idx="54" formatCode="0.0">
                  <c:v>73.489999999999995</c:v>
                </c:pt>
                <c:pt idx="55" formatCode="0.0">
                  <c:v>75.03</c:v>
                </c:pt>
                <c:pt idx="56" formatCode="0.0">
                  <c:v>76.599999999999994</c:v>
                </c:pt>
                <c:pt idx="57" formatCode="0.0">
                  <c:v>77.45</c:v>
                </c:pt>
                <c:pt idx="58" formatCode="0.0">
                  <c:v>77.349999999999994</c:v>
                </c:pt>
                <c:pt idx="59" formatCode="0.0">
                  <c:v>76.349999999999994</c:v>
                </c:pt>
                <c:pt idx="60" formatCode="0.0">
                  <c:v>75.33</c:v>
                </c:pt>
                <c:pt idx="61" formatCode="0.0">
                  <c:v>74.48</c:v>
                </c:pt>
                <c:pt idx="62" formatCode="0.0">
                  <c:v>73.88</c:v>
                </c:pt>
                <c:pt idx="63" formatCode="0.0">
                  <c:v>72.650000000000006</c:v>
                </c:pt>
                <c:pt idx="64" formatCode="0.0">
                  <c:v>71.680000000000007</c:v>
                </c:pt>
                <c:pt idx="65" formatCode="0.0">
                  <c:v>71.16</c:v>
                </c:pt>
                <c:pt idx="66" formatCode="0.0">
                  <c:v>70.77</c:v>
                </c:pt>
                <c:pt idx="67" formatCode="0.0">
                  <c:v>70.41</c:v>
                </c:pt>
                <c:pt idx="68" formatCode="0.0">
                  <c:v>70.37</c:v>
                </c:pt>
                <c:pt idx="69" formatCode="0.0">
                  <c:v>69.88</c:v>
                </c:pt>
                <c:pt idx="70" formatCode="0.0">
                  <c:v>69.459999999999994</c:v>
                </c:pt>
                <c:pt idx="71" formatCode="0.0">
                  <c:v>68.97</c:v>
                </c:pt>
                <c:pt idx="72" formatCode="0.0">
                  <c:v>68.540000000000006</c:v>
                </c:pt>
                <c:pt idx="73" formatCode="0.0">
                  <c:v>68.16</c:v>
                </c:pt>
                <c:pt idx="74" formatCode="0.0">
                  <c:v>67.73</c:v>
                </c:pt>
                <c:pt idx="75" formatCode="0.0">
                  <c:v>66.98</c:v>
                </c:pt>
                <c:pt idx="76" formatCode="0.0">
                  <c:v>66.760000000000005</c:v>
                </c:pt>
                <c:pt idx="77" formatCode="0.0">
                  <c:v>66.760000000000005</c:v>
                </c:pt>
                <c:pt idx="78" formatCode="0.0">
                  <c:v>66.81</c:v>
                </c:pt>
                <c:pt idx="79" formatCode="0.0">
                  <c:v>66.64</c:v>
                </c:pt>
                <c:pt idx="80" formatCode="0.0">
                  <c:v>67.010000000000005</c:v>
                </c:pt>
                <c:pt idx="81" formatCode="0.0">
                  <c:v>67.569999999999993</c:v>
                </c:pt>
                <c:pt idx="82" formatCode="0.0">
                  <c:v>68.23</c:v>
                </c:pt>
                <c:pt idx="83" formatCode="0.0">
                  <c:v>68.36</c:v>
                </c:pt>
                <c:pt idx="84" formatCode="0.0">
                  <c:v>68.47</c:v>
                </c:pt>
                <c:pt idx="85" formatCode="0.0">
                  <c:v>68.430000000000007</c:v>
                </c:pt>
                <c:pt idx="86" formatCode="0.0">
                  <c:v>68.62</c:v>
                </c:pt>
                <c:pt idx="87" formatCode="0.0">
                  <c:v>68.66</c:v>
                </c:pt>
                <c:pt idx="88" formatCode="0.0">
                  <c:v>68.760000000000005</c:v>
                </c:pt>
                <c:pt idx="89" formatCode="0.0">
                  <c:v>69.14</c:v>
                </c:pt>
                <c:pt idx="90" formatCode="0.0">
                  <c:v>69.430000000000007</c:v>
                </c:pt>
                <c:pt idx="91" formatCode="0.0">
                  <c:v>69.38</c:v>
                </c:pt>
              </c:numCache>
            </c:numRef>
          </c:val>
          <c:smooth val="0"/>
        </c:ser>
        <c:ser>
          <c:idx val="0"/>
          <c:order val="2"/>
          <c:tx>
            <c:v>Kredito ir BVP santykio atotrūkis nuo ilgojo laikotarpio tendencijos (apskaičiuotas taikant prognozę, proc.p.)</c:v>
          </c:tx>
          <c:spPr>
            <a:ln w="31750">
              <a:solidFill>
                <a:srgbClr val="AE2C29"/>
              </a:solidFill>
              <a:prstDash val="solid"/>
            </a:ln>
          </c:spPr>
          <c:marker>
            <c:symbol val="none"/>
          </c:marker>
          <c:cat>
            <c:numRef>
              <c:f>'2.1.'!$A$11:$A$102</c:f>
              <c:numCache>
                <c:formatCode>yyyy\ mm</c:formatCode>
                <c:ptCount val="92"/>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pt idx="91">
                  <c:v>43465</c:v>
                </c:pt>
              </c:numCache>
            </c:numRef>
          </c:cat>
          <c:val>
            <c:numRef>
              <c:f>'2.1.'!$D$11:$D$102</c:f>
              <c:numCache>
                <c:formatCode>General</c:formatCode>
                <c:ptCount val="92"/>
                <c:pt idx="20" formatCode="___#0.0;\ \–#0.0;\ ___0.0">
                  <c:v>1.69</c:v>
                </c:pt>
                <c:pt idx="21" formatCode="___#0.0;\ \–#0.0;\ ___0.0">
                  <c:v>0.51</c:v>
                </c:pt>
                <c:pt idx="22" formatCode="___#0.0;\ \–#0.0;\ ___0.0">
                  <c:v>-7.0000000000000007E-2</c:v>
                </c:pt>
                <c:pt idx="23" formatCode="___#0.0;\ \–#0.0;\ ___0.0">
                  <c:v>2</c:v>
                </c:pt>
                <c:pt idx="24" formatCode="___#0.0;\ \–#0.0;\ ___0.0">
                  <c:v>1.21</c:v>
                </c:pt>
                <c:pt idx="25" formatCode="___#0.0;\ \–#0.0;\ ___0.0">
                  <c:v>0.19</c:v>
                </c:pt>
                <c:pt idx="26" formatCode="___#0.0;\ \–#0.0;\ ___0.0">
                  <c:v>0.72</c:v>
                </c:pt>
                <c:pt idx="27" formatCode="___#0.0;\ \–#0.0;\ ___0.0">
                  <c:v>1.88</c:v>
                </c:pt>
                <c:pt idx="28" formatCode="___#0.0;\ \–#0.0;\ ___0.0">
                  <c:v>1.22</c:v>
                </c:pt>
                <c:pt idx="29" formatCode="___#0.0;\ \–#0.0;\ ___0.0">
                  <c:v>1.42</c:v>
                </c:pt>
                <c:pt idx="30" formatCode="___#0.0;\ \–#0.0;\ ___0.0">
                  <c:v>3.61</c:v>
                </c:pt>
                <c:pt idx="31" formatCode="___#0.0;\ \–#0.0;\ ___0.0">
                  <c:v>5.28</c:v>
                </c:pt>
                <c:pt idx="32" formatCode="___#0.0;\ \–#0.0;\ ___0.0">
                  <c:v>4.3099999999999996</c:v>
                </c:pt>
                <c:pt idx="33" formatCode="___#0.0;\ \–#0.0;\ ___0.0">
                  <c:v>5.33</c:v>
                </c:pt>
                <c:pt idx="34" formatCode="___#0.0;\ \–#0.0;\ ___0.0">
                  <c:v>5.57</c:v>
                </c:pt>
                <c:pt idx="35" formatCode="___#0.0;\ \–#0.0;\ ___0.0">
                  <c:v>6.47</c:v>
                </c:pt>
                <c:pt idx="36" formatCode="___#0.0;\ \–#0.0;\ ___0.0">
                  <c:v>6.37</c:v>
                </c:pt>
                <c:pt idx="37" formatCode="___#0.0;\ \–#0.0;\ ___0.0">
                  <c:v>7.97</c:v>
                </c:pt>
                <c:pt idx="38" formatCode="___#0.0;\ \–#0.0;\ ___0.0">
                  <c:v>8.92</c:v>
                </c:pt>
                <c:pt idx="39" formatCode="___#0.0;\ \–#0.0;\ ___0.0">
                  <c:v>9.67</c:v>
                </c:pt>
                <c:pt idx="40" formatCode="___#0.0;\ \–#0.0;\ ___0.0">
                  <c:v>11.01</c:v>
                </c:pt>
                <c:pt idx="41" formatCode="___#0.0;\ \–#0.0;\ ___0.0">
                  <c:v>11.99</c:v>
                </c:pt>
                <c:pt idx="42" formatCode="___#0.0;\ \–#0.0;\ ___0.0">
                  <c:v>12.27</c:v>
                </c:pt>
                <c:pt idx="43" formatCode="___#0.0;\ \–#0.0;\ ___0.0">
                  <c:v>13.15</c:v>
                </c:pt>
                <c:pt idx="44" formatCode="___#0.0;\ \–#0.0;\ ___0.0">
                  <c:v>19.09</c:v>
                </c:pt>
                <c:pt idx="45" formatCode="___#0.0;\ \–#0.0;\ ___0.0">
                  <c:v>17.940000000000001</c:v>
                </c:pt>
                <c:pt idx="46" formatCode="___#0.0;\ \–#0.0;\ ___0.0">
                  <c:v>17.68</c:v>
                </c:pt>
                <c:pt idx="47" formatCode="___#0.0;\ \–#0.0;\ ___0.0">
                  <c:v>17.77</c:v>
                </c:pt>
                <c:pt idx="48" formatCode="___#0.0;\ \–#0.0;\ ___0.0">
                  <c:v>20.03</c:v>
                </c:pt>
                <c:pt idx="49" formatCode="___#0.0;\ \–#0.0;\ ___0.0">
                  <c:v>16.82</c:v>
                </c:pt>
                <c:pt idx="50" formatCode="___#0.0;\ \–#0.0;\ ___0.0">
                  <c:v>15.81</c:v>
                </c:pt>
                <c:pt idx="51" formatCode="___#0.0;\ \–#0.0;\ ___0.0">
                  <c:v>11.79</c:v>
                </c:pt>
                <c:pt idx="52" formatCode="___#0.0;\ \–#0.0;\ ___0.0">
                  <c:v>9.52</c:v>
                </c:pt>
                <c:pt idx="53" formatCode="___#0.0;\ \–#0.0;\ ___0.0">
                  <c:v>9.85</c:v>
                </c:pt>
                <c:pt idx="54" formatCode="___#0.0;\ \–#0.0;\ ___0.0">
                  <c:v>11.13</c:v>
                </c:pt>
                <c:pt idx="55" formatCode="___#0.0;\ \–#0.0;\ ___0.0">
                  <c:v>11.8</c:v>
                </c:pt>
                <c:pt idx="56" formatCode="___#0.0;\ \–#0.0;\ ___0.0">
                  <c:v>10.99</c:v>
                </c:pt>
                <c:pt idx="57" formatCode="___#0.0;\ \–#0.0;\ ___0.0">
                  <c:v>8.43</c:v>
                </c:pt>
                <c:pt idx="58" formatCode="___#0.0;\ \–#0.0;\ ___0.0">
                  <c:v>5.33</c:v>
                </c:pt>
                <c:pt idx="59" formatCode="___#0.0;\ \–#0.0;\ ___0.0">
                  <c:v>2.11</c:v>
                </c:pt>
                <c:pt idx="60" formatCode="___#0.0;\ \–#0.0;\ ___0.0">
                  <c:v>1.19</c:v>
                </c:pt>
                <c:pt idx="61" formatCode="___#0.0;\ \–#0.0;\ ___0.0">
                  <c:v>0.34</c:v>
                </c:pt>
                <c:pt idx="62" formatCode="___#0.0;\ \–#0.0;\ ___0.0">
                  <c:v>-0.4</c:v>
                </c:pt>
                <c:pt idx="63" formatCode="___#0.0;\ \–#0.0;\ ___0.0">
                  <c:v>-3.96</c:v>
                </c:pt>
                <c:pt idx="64" formatCode="___#0.0;\ \–#0.0;\ ___0.0">
                  <c:v>-4.01</c:v>
                </c:pt>
                <c:pt idx="65" formatCode="___#0.0;\ \–#0.0;\ ___0.0">
                  <c:v>-3.44</c:v>
                </c:pt>
                <c:pt idx="66" formatCode="___#0.0;\ \–#0.0;\ ___0.0">
                  <c:v>-4.0599999999999996</c:v>
                </c:pt>
                <c:pt idx="67" formatCode="___#0.0;\ \–#0.0;\ ___0.0">
                  <c:v>-5.0199999999999996</c:v>
                </c:pt>
                <c:pt idx="68" formatCode="___#0.0;\ \–#0.0;\ ___0.0">
                  <c:v>-4.29</c:v>
                </c:pt>
                <c:pt idx="69" formatCode="___#0.0;\ \–#0.0;\ ___0.0">
                  <c:v>-6.1</c:v>
                </c:pt>
                <c:pt idx="70" formatCode="___#0.0;\ \–#0.0;\ ___0.0">
                  <c:v>-6.24</c:v>
                </c:pt>
                <c:pt idx="71" formatCode="___#0.0;\ \–#0.0;\ ___0.0">
                  <c:v>-6.77</c:v>
                </c:pt>
                <c:pt idx="72" formatCode="___#0.0;\ \–#0.0;\ ___0.0">
                  <c:v>-6.8</c:v>
                </c:pt>
                <c:pt idx="73" formatCode="___#0.0;\ \–#0.0;\ ___0.0">
                  <c:v>-7.16</c:v>
                </c:pt>
                <c:pt idx="74" formatCode="___#0.0;\ \–#0.0;\ ___0.0">
                  <c:v>-7.53</c:v>
                </c:pt>
                <c:pt idx="75" formatCode="___#0.0;\ \–#0.0;\ ___0.0">
                  <c:v>-8.86</c:v>
                </c:pt>
                <c:pt idx="76" formatCode="___#0.0;\ \–#0.0;\ ___0.0">
                  <c:v>-7.18</c:v>
                </c:pt>
                <c:pt idx="77" formatCode="___#0.0;\ \–#0.0;\ ___0.0">
                  <c:v>-6.64</c:v>
                </c:pt>
                <c:pt idx="78" formatCode="___#0.0;\ \–#0.0;\ ___0.0">
                  <c:v>-6.66</c:v>
                </c:pt>
                <c:pt idx="79" formatCode="___#0.0;\ \–#0.0;\ ___0.0">
                  <c:v>-7.45</c:v>
                </c:pt>
                <c:pt idx="80" formatCode="___#0.0;\ \–#0.0;\ ___0.0">
                  <c:v>-5.09</c:v>
                </c:pt>
                <c:pt idx="81" formatCode="___#0.0;\ \–#0.0;\ ___0.0">
                  <c:v>-4.21</c:v>
                </c:pt>
                <c:pt idx="82" formatCode="___#0.0;\ \–#0.0;\ ___0.0">
                  <c:v>-3.64</c:v>
                </c:pt>
                <c:pt idx="83" formatCode="___#0.0;\ \–#0.0;\ ___0.0">
                  <c:v>-5.18</c:v>
                </c:pt>
                <c:pt idx="84" formatCode="___#0.0;\ \–#0.0;\ ___0.0">
                  <c:v>-4.46</c:v>
                </c:pt>
                <c:pt idx="85" formatCode="___#0.0;\ \–#0.0;\ ___0.0">
                  <c:v>-4.5999999999999996</c:v>
                </c:pt>
                <c:pt idx="86" formatCode="___#0.0;\ \–#0.0;\ ___0.0">
                  <c:v>-3.63</c:v>
                </c:pt>
                <c:pt idx="87" formatCode="___#0.0;\ \–#0.0;\ ___0.0">
                  <c:v>-4.26</c:v>
                </c:pt>
                <c:pt idx="88" formatCode="___#0.0;\ \–#0.0;\ ___0.0">
                  <c:v>-3.75</c:v>
                </c:pt>
                <c:pt idx="89" formatCode="___#0.0;\ \–#0.0;\ ___0.0">
                  <c:v>-2.6</c:v>
                </c:pt>
                <c:pt idx="90" formatCode="___#0.0;\ \–#0.0;\ ___0.0">
                  <c:v>-2.67</c:v>
                </c:pt>
                <c:pt idx="91" formatCode="___#0.0;\ \–#0.0;\ ___0.0">
                  <c:v>-3.81</c:v>
                </c:pt>
              </c:numCache>
            </c:numRef>
          </c:val>
          <c:smooth val="0"/>
        </c:ser>
        <c:dLbls>
          <c:showLegendKey val="0"/>
          <c:showVal val="0"/>
          <c:showCatName val="0"/>
          <c:showSerName val="0"/>
          <c:showPercent val="0"/>
          <c:showBubbleSize val="0"/>
        </c:dLbls>
        <c:marker val="1"/>
        <c:smooth val="0"/>
        <c:axId val="150352384"/>
        <c:axId val="682818880"/>
      </c:lineChart>
      <c:catAx>
        <c:axId val="150352384"/>
        <c:scaling>
          <c:orientation val="minMax"/>
        </c:scaling>
        <c:delete val="0"/>
        <c:axPos val="b"/>
        <c:majorGridlines>
          <c:spPr>
            <a:ln w="3175">
              <a:solidFill>
                <a:srgbClr val="FFFFFF">
                  <a:lumMod val="75000"/>
                </a:srgbClr>
              </a:solidFill>
              <a:prstDash val="dash"/>
            </a:ln>
          </c:spPr>
        </c:majorGridlines>
        <c:numFmt formatCode="yyyy\ " sourceLinked="0"/>
        <c:majorTickMark val="none"/>
        <c:minorTickMark val="none"/>
        <c:tickLblPos val="low"/>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682818880"/>
        <c:crossesAt val="0"/>
        <c:auto val="0"/>
        <c:lblAlgn val="ctr"/>
        <c:lblOffset val="100"/>
        <c:tickLblSkip val="8"/>
        <c:tickMarkSkip val="8"/>
        <c:noMultiLvlLbl val="0"/>
      </c:catAx>
      <c:valAx>
        <c:axId val="682818880"/>
        <c:scaling>
          <c:orientation val="minMax"/>
          <c:max val="100"/>
          <c:min val="-20"/>
        </c:scaling>
        <c:delete val="0"/>
        <c:axPos val="l"/>
        <c:majorGridlines>
          <c:spPr>
            <a:ln w="3175">
              <a:solidFill>
                <a:srgbClr val="FFFFFF">
                  <a:lumMod val="75000"/>
                </a:srgbClr>
              </a:solidFill>
              <a:prstDash val="dash"/>
            </a:ln>
          </c:spPr>
        </c:majorGridlines>
        <c:numFmt formatCode="\ \ #0;\ \–#0;\ \ \ 0" sourceLinked="0"/>
        <c:majorTickMark val="none"/>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150352384"/>
        <c:crosses val="autoZero"/>
        <c:crossBetween val="between"/>
        <c:majorUnit val="20"/>
      </c:valAx>
      <c:dateAx>
        <c:axId val="150352896"/>
        <c:scaling>
          <c:orientation val="minMax"/>
        </c:scaling>
        <c:delete val="1"/>
        <c:axPos val="b"/>
        <c:numFmt formatCode="yyyy\ mm" sourceLinked="1"/>
        <c:majorTickMark val="out"/>
        <c:minorTickMark val="none"/>
        <c:tickLblPos val="nextTo"/>
        <c:crossAx val="150529728"/>
        <c:crosses val="autoZero"/>
        <c:auto val="1"/>
        <c:lblOffset val="100"/>
        <c:baseTimeUnit val="months"/>
      </c:dateAx>
      <c:valAx>
        <c:axId val="150529728"/>
        <c:scaling>
          <c:orientation val="minMax"/>
          <c:max val="3"/>
          <c:min val="0"/>
        </c:scaling>
        <c:delete val="0"/>
        <c:axPos val="r"/>
        <c:numFmt formatCode="#0.0;\–#0.0;0.0" sourceLinked="0"/>
        <c:majorTickMark val="none"/>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150352896"/>
        <c:crosses val="max"/>
        <c:crossBetween val="between"/>
      </c:valAx>
      <c:spPr>
        <a:solidFill>
          <a:srgbClr val="FFFFFF"/>
        </a:solidFill>
        <a:ln w="3175">
          <a:solidFill>
            <a:srgbClr val="000000"/>
          </a:solidFill>
          <a:prstDash val="solid"/>
        </a:ln>
      </c:spPr>
    </c:plotArea>
    <c:legend>
      <c:legendPos val="r"/>
      <c:legendEntry>
        <c:idx val="0"/>
        <c:delete val="1"/>
      </c:legendEntry>
      <c:layout>
        <c:manualLayout>
          <c:xMode val="edge"/>
          <c:yMode val="edge"/>
          <c:x val="3.6885210228967028E-2"/>
          <c:y val="0.69278996865203757"/>
          <c:w val="0.82479506336017105"/>
          <c:h val="0.15203761755485889"/>
        </c:manualLayout>
      </c:layout>
      <c:overlay val="0"/>
      <c:spPr>
        <a:noFill/>
        <a:ln w="25400">
          <a:noFill/>
        </a:ln>
      </c:spPr>
      <c:txPr>
        <a:bodyPr/>
        <a:lstStyle/>
        <a:p>
          <a:pPr>
            <a:defRPr sz="1285" b="0" i="0" u="none" strike="noStrike" baseline="0">
              <a:solidFill>
                <a:srgbClr val="000000"/>
              </a:solidFill>
              <a:latin typeface="Arial Narrow"/>
              <a:ea typeface="Arial Narrow"/>
              <a:cs typeface="Arial Narrow"/>
            </a:defRPr>
          </a:pPr>
          <a:endParaRPr lang="lt-LT"/>
        </a:p>
      </c:txPr>
    </c:legend>
    <c:plotVisOnly val="1"/>
    <c:dispBlanksAs val="gap"/>
    <c:showDLblsOverMax val="0"/>
  </c:chart>
  <c:spPr>
    <a:noFill/>
    <a:ln w="9525">
      <a:noFill/>
    </a:ln>
  </c:spPr>
  <c:txPr>
    <a:bodyPr/>
    <a:lstStyle/>
    <a:p>
      <a:pPr>
        <a:defRPr sz="1400" b="0" i="0" u="none" strike="noStrike" baseline="0">
          <a:solidFill>
            <a:srgbClr val="000000"/>
          </a:solidFill>
          <a:latin typeface="Arial Narrow"/>
          <a:ea typeface="Arial Narrow"/>
          <a:cs typeface="Arial Narrow"/>
        </a:defRPr>
      </a:pPr>
      <a:endParaRPr lang="lt-LT"/>
    </a:p>
  </c:txPr>
  <c:userShapes r:id="rId2"/>
</c:chartSpace>
</file>

<file path=xl/charts/chart2.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2000" b="1" i="0" u="none" strike="noStrike" baseline="0">
                <a:solidFill>
                  <a:srgbClr val="000000"/>
                </a:solidFill>
                <a:latin typeface="Arial Narrow"/>
                <a:ea typeface="Arial Narrow"/>
                <a:cs typeface="Arial Narrow"/>
              </a:defRPr>
            </a:pPr>
            <a:r>
              <a:rPr lang="lt-LT"/>
              <a:t>Standartizuota orientacinė AKR norma</a:t>
            </a:r>
          </a:p>
        </c:rich>
      </c:tx>
      <c:layout/>
      <c:overlay val="0"/>
      <c:spPr>
        <a:noFill/>
        <a:ln w="25400">
          <a:noFill/>
        </a:ln>
      </c:spPr>
    </c:title>
    <c:autoTitleDeleted val="0"/>
    <c:plotArea>
      <c:layout>
        <c:manualLayout>
          <c:layoutTarget val="inner"/>
          <c:xMode val="edge"/>
          <c:yMode val="edge"/>
          <c:x val="6.7794442787793799E-2"/>
          <c:y val="0.14050979520976806"/>
          <c:w val="0.86706995811808063"/>
          <c:h val="0.48217724351854135"/>
        </c:manualLayout>
      </c:layout>
      <c:barChart>
        <c:barDir val="col"/>
        <c:grouping val="stacked"/>
        <c:varyColors val="0"/>
        <c:ser>
          <c:idx val="2"/>
          <c:order val="3"/>
          <c:tx>
            <c:v>Standartizuota orientacinė AKR norma (skalė dešinėje)</c:v>
          </c:tx>
          <c:spPr>
            <a:solidFill>
              <a:srgbClr val="9B8857">
                <a:alpha val="60000"/>
              </a:srgbClr>
            </a:solidFill>
            <a:ln>
              <a:noFill/>
            </a:ln>
          </c:spPr>
          <c:invertIfNegative val="0"/>
          <c:dPt>
            <c:idx val="51"/>
            <c:invertIfNegative val="0"/>
            <c:bubble3D val="0"/>
            <c:spPr>
              <a:pattFill prst="smCheck">
                <a:fgClr>
                  <a:srgbClr val="9B8857"/>
                </a:fgClr>
                <a:bgClr>
                  <a:srgbClr val="FFFFFF">
                    <a:lumMod val="75000"/>
                  </a:srgbClr>
                </a:bgClr>
              </a:pattFill>
              <a:ln>
                <a:noFill/>
              </a:ln>
            </c:spPr>
          </c:dPt>
          <c:dPt>
            <c:idx val="52"/>
            <c:invertIfNegative val="0"/>
            <c:bubble3D val="0"/>
            <c:spPr>
              <a:pattFill prst="smCheck">
                <a:fgClr>
                  <a:srgbClr val="9B8857"/>
                </a:fgClr>
                <a:bgClr>
                  <a:srgbClr val="FFFFFF">
                    <a:lumMod val="75000"/>
                  </a:srgbClr>
                </a:bgClr>
              </a:pattFill>
              <a:ln>
                <a:noFill/>
              </a:ln>
            </c:spPr>
          </c:dPt>
          <c:dPt>
            <c:idx val="53"/>
            <c:invertIfNegative val="0"/>
            <c:bubble3D val="0"/>
            <c:spPr>
              <a:pattFill prst="smCheck">
                <a:fgClr>
                  <a:srgbClr val="9B8857"/>
                </a:fgClr>
                <a:bgClr>
                  <a:srgbClr val="FFFFFF">
                    <a:lumMod val="75000"/>
                  </a:srgbClr>
                </a:bgClr>
              </a:pattFill>
              <a:ln>
                <a:noFill/>
              </a:ln>
            </c:spPr>
          </c:dPt>
          <c:dPt>
            <c:idx val="54"/>
            <c:invertIfNegative val="0"/>
            <c:bubble3D val="0"/>
            <c:spPr>
              <a:pattFill prst="smCheck">
                <a:fgClr>
                  <a:srgbClr val="9B8857"/>
                </a:fgClr>
                <a:bgClr>
                  <a:srgbClr val="FFFFFF">
                    <a:lumMod val="75000"/>
                  </a:srgbClr>
                </a:bgClr>
              </a:pattFill>
              <a:ln>
                <a:noFill/>
              </a:ln>
            </c:spPr>
          </c:dPt>
          <c:dPt>
            <c:idx val="55"/>
            <c:invertIfNegative val="0"/>
            <c:bubble3D val="0"/>
            <c:spPr>
              <a:pattFill prst="smCheck">
                <a:fgClr>
                  <a:srgbClr val="9B8857"/>
                </a:fgClr>
                <a:bgClr>
                  <a:srgbClr val="FFFFFF">
                    <a:lumMod val="75000"/>
                  </a:srgbClr>
                </a:bgClr>
              </a:pattFill>
              <a:ln>
                <a:noFill/>
              </a:ln>
            </c:spPr>
          </c:dPt>
          <c:dPt>
            <c:idx val="56"/>
            <c:invertIfNegative val="0"/>
            <c:bubble3D val="0"/>
            <c:spPr>
              <a:pattFill prst="smCheck">
                <a:fgClr>
                  <a:srgbClr val="9B8857"/>
                </a:fgClr>
                <a:bgClr>
                  <a:srgbClr val="FFFFFF">
                    <a:lumMod val="75000"/>
                  </a:srgbClr>
                </a:bgClr>
              </a:pattFill>
              <a:ln>
                <a:noFill/>
              </a:ln>
            </c:spPr>
          </c:dPt>
          <c:dPt>
            <c:idx val="57"/>
            <c:invertIfNegative val="0"/>
            <c:bubble3D val="0"/>
            <c:spPr>
              <a:pattFill prst="smCheck">
                <a:fgClr>
                  <a:srgbClr val="9B8857"/>
                </a:fgClr>
                <a:bgClr>
                  <a:srgbClr val="FFFFFF">
                    <a:lumMod val="75000"/>
                  </a:srgbClr>
                </a:bgClr>
              </a:pattFill>
              <a:ln>
                <a:noFill/>
              </a:ln>
            </c:spPr>
          </c:dPt>
          <c:dPt>
            <c:idx val="58"/>
            <c:invertIfNegative val="0"/>
            <c:bubble3D val="0"/>
            <c:spPr>
              <a:pattFill prst="smCheck">
                <a:fgClr>
                  <a:srgbClr val="9B8857"/>
                </a:fgClr>
                <a:bgClr>
                  <a:srgbClr val="FFFFFF">
                    <a:lumMod val="75000"/>
                  </a:srgbClr>
                </a:bgClr>
              </a:pattFill>
              <a:ln>
                <a:noFill/>
              </a:ln>
            </c:spPr>
          </c:dPt>
          <c:dPt>
            <c:idx val="59"/>
            <c:invertIfNegative val="0"/>
            <c:bubble3D val="0"/>
            <c:spPr>
              <a:pattFill prst="smCheck">
                <a:fgClr>
                  <a:srgbClr val="9B8857"/>
                </a:fgClr>
                <a:bgClr>
                  <a:srgbClr val="FFFFFF">
                    <a:lumMod val="75000"/>
                  </a:srgbClr>
                </a:bgClr>
              </a:pattFill>
              <a:ln>
                <a:noFill/>
              </a:ln>
            </c:spPr>
          </c:dPt>
          <c:cat>
            <c:numRef>
              <c:f>'2.2.'!$A$11:$A$101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'1.2.Orientacinės AKR normos'!$D$16:$D$105</c:f>
              <c:numCache>
                <c:formatCode>General</c:formatCode>
                <c:ptCount val="9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formatCode="0.0">
                  <c:v>0</c:v>
                </c:pt>
                <c:pt idx="21" formatCode="0.0">
                  <c:v>0</c:v>
                </c:pt>
                <c:pt idx="22" formatCode="0.0">
                  <c:v>0</c:v>
                </c:pt>
                <c:pt idx="23" formatCode="0.0">
                  <c:v>0</c:v>
                </c:pt>
                <c:pt idx="24" formatCode="0.0">
                  <c:v>0</c:v>
                </c:pt>
                <c:pt idx="25" formatCode="0.0">
                  <c:v>0</c:v>
                </c:pt>
                <c:pt idx="26" formatCode="0.0">
                  <c:v>0</c:v>
                </c:pt>
                <c:pt idx="27" formatCode="0.0">
                  <c:v>0</c:v>
                </c:pt>
                <c:pt idx="28" formatCode="0.0">
                  <c:v>0</c:v>
                </c:pt>
                <c:pt idx="29" formatCode="0.0">
                  <c:v>0</c:v>
                </c:pt>
                <c:pt idx="30" formatCode="0.0">
                  <c:v>0</c:v>
                </c:pt>
                <c:pt idx="31" formatCode="0.0">
                  <c:v>0.52500000000000013</c:v>
                </c:pt>
                <c:pt idx="32" formatCode="0.0">
                  <c:v>0.30937500000000007</c:v>
                </c:pt>
                <c:pt idx="33" formatCode="0.0">
                  <c:v>0.70937499999999987</c:v>
                </c:pt>
                <c:pt idx="34" formatCode="0.0">
                  <c:v>0.80937499999999996</c:v>
                </c:pt>
                <c:pt idx="35" formatCode="0.0">
                  <c:v>1.1124999999999998</c:v>
                </c:pt>
                <c:pt idx="36" formatCode="0.0">
                  <c:v>1.0843749999999999</c:v>
                </c:pt>
                <c:pt idx="37" formatCode="0.0">
                  <c:v>1.6312500000000001</c:v>
                </c:pt>
                <c:pt idx="38" formatCode="0.0">
                  <c:v>1.9906249999999996</c:v>
                </c:pt>
                <c:pt idx="39" formatCode="0.0">
                  <c:v>2.2906249999999999</c:v>
                </c:pt>
                <c:pt idx="40" formatCode="0.0">
                  <c:v>2.5</c:v>
                </c:pt>
                <c:pt idx="41" formatCode="0.0">
                  <c:v>2.5</c:v>
                </c:pt>
                <c:pt idx="42" formatCode="0.0">
                  <c:v>2.5</c:v>
                </c:pt>
                <c:pt idx="43" formatCode="0.0">
                  <c:v>2.5</c:v>
                </c:pt>
                <c:pt idx="44" formatCode="0.0">
                  <c:v>2.5</c:v>
                </c:pt>
                <c:pt idx="45" formatCode="0.0">
                  <c:v>2.5</c:v>
                </c:pt>
                <c:pt idx="46" formatCode="0.0">
                  <c:v>2.5</c:v>
                </c:pt>
                <c:pt idx="47" formatCode="0.0">
                  <c:v>2.5</c:v>
                </c:pt>
                <c:pt idx="48" formatCode="0.0">
                  <c:v>2.5</c:v>
                </c:pt>
                <c:pt idx="49" formatCode="0.0">
                  <c:v>2.5</c:v>
                </c:pt>
                <c:pt idx="50" formatCode="0.0">
                  <c:v>2.5</c:v>
                </c:pt>
                <c:pt idx="51" formatCode="0.0">
                  <c:v>2.5</c:v>
                </c:pt>
                <c:pt idx="52" formatCode="0.0">
                  <c:v>1.109375</c:v>
                </c:pt>
                <c:pt idx="53" formatCode="0.0">
                  <c:v>0.69374999999999987</c:v>
                </c:pt>
                <c:pt idx="54" formatCode="0.0">
                  <c:v>0.79999999999999982</c:v>
                </c:pt>
                <c:pt idx="55" formatCode="0.0">
                  <c:v>0.90937500000000004</c:v>
                </c:pt>
                <c:pt idx="56" formatCode="0.0">
                  <c:v>0.59062499999999996</c:v>
                </c:pt>
                <c:pt idx="57" formatCode="0.0">
                  <c:v>0</c:v>
                </c:pt>
                <c:pt idx="58" formatCode="0.0">
                  <c:v>0</c:v>
                </c:pt>
                <c:pt idx="59" formatCode="0.0">
                  <c:v>0</c:v>
                </c:pt>
                <c:pt idx="60" formatCode="0.0">
                  <c:v>0</c:v>
                </c:pt>
                <c:pt idx="61" formatCode="0.0">
                  <c:v>0</c:v>
                </c:pt>
                <c:pt idx="62" formatCode="0.0">
                  <c:v>0</c:v>
                </c:pt>
                <c:pt idx="63" formatCode="0.0">
                  <c:v>0</c:v>
                </c:pt>
                <c:pt idx="64" formatCode="0.0">
                  <c:v>0</c:v>
                </c:pt>
                <c:pt idx="65" formatCode="0.0">
                  <c:v>0</c:v>
                </c:pt>
                <c:pt idx="66" formatCode="0.0">
                  <c:v>0</c:v>
                </c:pt>
                <c:pt idx="67" formatCode="0.0">
                  <c:v>0</c:v>
                </c:pt>
                <c:pt idx="68" formatCode="0.0">
                  <c:v>0</c:v>
                </c:pt>
                <c:pt idx="69" formatCode="0.0">
                  <c:v>0</c:v>
                </c:pt>
                <c:pt idx="70" formatCode="0.0">
                  <c:v>0</c:v>
                </c:pt>
                <c:pt idx="71" formatCode="0.0">
                  <c:v>0</c:v>
                </c:pt>
                <c:pt idx="72" formatCode="0.0">
                  <c:v>0</c:v>
                </c:pt>
                <c:pt idx="73" formatCode="0.0">
                  <c:v>0</c:v>
                </c:pt>
                <c:pt idx="74" formatCode="0.0">
                  <c:v>0</c:v>
                </c:pt>
                <c:pt idx="75" formatCode="0.0">
                  <c:v>0</c:v>
                </c:pt>
                <c:pt idx="76" formatCode="0.0">
                  <c:v>0</c:v>
                </c:pt>
                <c:pt idx="77" formatCode="0.0">
                  <c:v>0</c:v>
                </c:pt>
                <c:pt idx="78" formatCode="0.0">
                  <c:v>0</c:v>
                </c:pt>
                <c:pt idx="79" formatCode="0.0">
                  <c:v>0</c:v>
                </c:pt>
                <c:pt idx="80" formatCode="0.0">
                  <c:v>0</c:v>
                </c:pt>
                <c:pt idx="81" formatCode="0.0">
                  <c:v>0</c:v>
                </c:pt>
                <c:pt idx="82" formatCode="0.0">
                  <c:v>0</c:v>
                </c:pt>
                <c:pt idx="83" formatCode="0.0">
                  <c:v>0</c:v>
                </c:pt>
                <c:pt idx="84" formatCode="0.0">
                  <c:v>0</c:v>
                </c:pt>
                <c:pt idx="85" formatCode="0.0">
                  <c:v>0</c:v>
                </c:pt>
                <c:pt idx="86" formatCode="0.0">
                  <c:v>0</c:v>
                </c:pt>
                <c:pt idx="87" formatCode="0.0">
                  <c:v>0</c:v>
                </c:pt>
                <c:pt idx="88" formatCode="0.0">
                  <c:v>0</c:v>
                </c:pt>
                <c:pt idx="89" formatCode="0.0">
                  <c:v>0</c:v>
                </c:pt>
              </c:numCache>
            </c:numRef>
          </c:val>
        </c:ser>
        <c:ser>
          <c:idx val="4"/>
          <c:order val="4"/>
          <c:tx>
            <c:strRef>
              <c:f>Extra!$B$2</c:f>
              <c:strCache>
                <c:ptCount val="1"/>
                <c:pt idx="0">
                  <c:v>Krizės laikotarpio indikatorius</c:v>
                </c:pt>
              </c:strCache>
            </c:strRef>
          </c:tx>
          <c:spPr>
            <a:solidFill>
              <a:srgbClr val="FFFFFF">
                <a:lumMod val="75000"/>
                <a:alpha val="60000"/>
              </a:srgbClr>
            </a:solidFill>
          </c:spPr>
          <c:invertIfNegative val="0"/>
          <c:cat>
            <c:numRef>
              <c:f>'2.2.'!$A$11:$A$101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Extra!$B$3:$B$93</c:f>
              <c:numCache>
                <c:formatCode>General</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5</c:v>
                </c:pt>
                <c:pt idx="52">
                  <c:v>5</c:v>
                </c:pt>
                <c:pt idx="53">
                  <c:v>5</c:v>
                </c:pt>
                <c:pt idx="54">
                  <c:v>5</c:v>
                </c:pt>
                <c:pt idx="55">
                  <c:v>5</c:v>
                </c:pt>
                <c:pt idx="56">
                  <c:v>5</c:v>
                </c:pt>
                <c:pt idx="57">
                  <c:v>5</c:v>
                </c:pt>
                <c:pt idx="58">
                  <c:v>5</c:v>
                </c:pt>
                <c:pt idx="59">
                  <c:v>5</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ser>
        <c:dLbls>
          <c:showLegendKey val="0"/>
          <c:showVal val="0"/>
          <c:showCatName val="0"/>
          <c:showSerName val="0"/>
          <c:showPercent val="0"/>
          <c:showBubbleSize val="0"/>
        </c:dLbls>
        <c:gapWidth val="0"/>
        <c:overlap val="100"/>
        <c:axId val="150975488"/>
        <c:axId val="150530880"/>
      </c:barChart>
      <c:lineChart>
        <c:grouping val="standard"/>
        <c:varyColors val="0"/>
        <c:ser>
          <c:idx val="3"/>
          <c:order val="0"/>
          <c:tx>
            <c:v>Kredito ir BVP santykis</c:v>
          </c:tx>
          <c:spPr>
            <a:ln w="31750">
              <a:solidFill>
                <a:srgbClr val="000000"/>
              </a:solidFill>
              <a:prstDash val="solid"/>
            </a:ln>
          </c:spPr>
          <c:marker>
            <c:symbol val="none"/>
          </c:marker>
          <c:cat>
            <c:numRef>
              <c:f>'2.2.'!$A$11:$A$102</c:f>
              <c:numCache>
                <c:formatCode>yyyy\ mm</c:formatCode>
                <c:ptCount val="92"/>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pt idx="91">
                  <c:v>43465</c:v>
                </c:pt>
              </c:numCache>
            </c:numRef>
          </c:cat>
          <c:val>
            <c:numRef>
              <c:f>'2.1.'!$B$11:$B$102</c:f>
              <c:numCache>
                <c:formatCode>0.0</c:formatCode>
                <c:ptCount val="92"/>
                <c:pt idx="0">
                  <c:v>21.51</c:v>
                </c:pt>
                <c:pt idx="1">
                  <c:v>21.74</c:v>
                </c:pt>
                <c:pt idx="2">
                  <c:v>22.09</c:v>
                </c:pt>
                <c:pt idx="3">
                  <c:v>22.37</c:v>
                </c:pt>
                <c:pt idx="4">
                  <c:v>22.74</c:v>
                </c:pt>
                <c:pt idx="5">
                  <c:v>20.440000000000001</c:v>
                </c:pt>
                <c:pt idx="6">
                  <c:v>20.87</c:v>
                </c:pt>
                <c:pt idx="7">
                  <c:v>23.32</c:v>
                </c:pt>
                <c:pt idx="8">
                  <c:v>22.4</c:v>
                </c:pt>
                <c:pt idx="9">
                  <c:v>23.56</c:v>
                </c:pt>
                <c:pt idx="10">
                  <c:v>24.55</c:v>
                </c:pt>
                <c:pt idx="11">
                  <c:v>25.39</c:v>
                </c:pt>
                <c:pt idx="12">
                  <c:v>26.64</c:v>
                </c:pt>
                <c:pt idx="13">
                  <c:v>28.42</c:v>
                </c:pt>
                <c:pt idx="14">
                  <c:v>30.05</c:v>
                </c:pt>
                <c:pt idx="15">
                  <c:v>29.82</c:v>
                </c:pt>
                <c:pt idx="16">
                  <c:v>28.1</c:v>
                </c:pt>
                <c:pt idx="17">
                  <c:v>29.32</c:v>
                </c:pt>
                <c:pt idx="18">
                  <c:v>28.93</c:v>
                </c:pt>
                <c:pt idx="19">
                  <c:v>30.13</c:v>
                </c:pt>
                <c:pt idx="20">
                  <c:v>29.24</c:v>
                </c:pt>
                <c:pt idx="21">
                  <c:v>27.88</c:v>
                </c:pt>
                <c:pt idx="22">
                  <c:v>26.98</c:v>
                </c:pt>
                <c:pt idx="23">
                  <c:v>29.32</c:v>
                </c:pt>
                <c:pt idx="24">
                  <c:v>28.7</c:v>
                </c:pt>
                <c:pt idx="25">
                  <c:v>27.63</c:v>
                </c:pt>
                <c:pt idx="26">
                  <c:v>28.25</c:v>
                </c:pt>
                <c:pt idx="27">
                  <c:v>29.77</c:v>
                </c:pt>
                <c:pt idx="28">
                  <c:v>29.36</c:v>
                </c:pt>
                <c:pt idx="29">
                  <c:v>29.9</c:v>
                </c:pt>
                <c:pt idx="30">
                  <c:v>33.03</c:v>
                </c:pt>
                <c:pt idx="31">
                  <c:v>36.1</c:v>
                </c:pt>
                <c:pt idx="32">
                  <c:v>36.22</c:v>
                </c:pt>
                <c:pt idx="33">
                  <c:v>38.520000000000003</c:v>
                </c:pt>
                <c:pt idx="34">
                  <c:v>39.9</c:v>
                </c:pt>
                <c:pt idx="35">
                  <c:v>42.08</c:v>
                </c:pt>
                <c:pt idx="36">
                  <c:v>43.19</c:v>
                </c:pt>
                <c:pt idx="37">
                  <c:v>46.38</c:v>
                </c:pt>
                <c:pt idx="38">
                  <c:v>49.14</c:v>
                </c:pt>
                <c:pt idx="39">
                  <c:v>51.83</c:v>
                </c:pt>
                <c:pt idx="40">
                  <c:v>55.42</c:v>
                </c:pt>
                <c:pt idx="41">
                  <c:v>58.77</c:v>
                </c:pt>
                <c:pt idx="42">
                  <c:v>61.34</c:v>
                </c:pt>
                <c:pt idx="43">
                  <c:v>64.61</c:v>
                </c:pt>
                <c:pt idx="44">
                  <c:v>74.59</c:v>
                </c:pt>
                <c:pt idx="45">
                  <c:v>77.010000000000005</c:v>
                </c:pt>
                <c:pt idx="46">
                  <c:v>79.989999999999995</c:v>
                </c:pt>
                <c:pt idx="47">
                  <c:v>83</c:v>
                </c:pt>
                <c:pt idx="48">
                  <c:v>88.46</c:v>
                </c:pt>
                <c:pt idx="49">
                  <c:v>87.42</c:v>
                </c:pt>
                <c:pt idx="50">
                  <c:v>88.15</c:v>
                </c:pt>
                <c:pt idx="51">
                  <c:v>84.55</c:v>
                </c:pt>
                <c:pt idx="52">
                  <c:v>82</c:v>
                </c:pt>
                <c:pt idx="53">
                  <c:v>82.46</c:v>
                </c:pt>
                <c:pt idx="54">
                  <c:v>84.62</c:v>
                </c:pt>
                <c:pt idx="55">
                  <c:v>86.83</c:v>
                </c:pt>
                <c:pt idx="56">
                  <c:v>87.6</c:v>
                </c:pt>
                <c:pt idx="57">
                  <c:v>85.87</c:v>
                </c:pt>
                <c:pt idx="58">
                  <c:v>82.68</c:v>
                </c:pt>
                <c:pt idx="59">
                  <c:v>78.47</c:v>
                </c:pt>
                <c:pt idx="60">
                  <c:v>76.52</c:v>
                </c:pt>
                <c:pt idx="61">
                  <c:v>74.819999999999993</c:v>
                </c:pt>
                <c:pt idx="62">
                  <c:v>73.489999999999995</c:v>
                </c:pt>
                <c:pt idx="63">
                  <c:v>68.69</c:v>
                </c:pt>
                <c:pt idx="64">
                  <c:v>67.67</c:v>
                </c:pt>
                <c:pt idx="65">
                  <c:v>67.73</c:v>
                </c:pt>
                <c:pt idx="66">
                  <c:v>66.709999999999994</c:v>
                </c:pt>
                <c:pt idx="67">
                  <c:v>65.39</c:v>
                </c:pt>
                <c:pt idx="68">
                  <c:v>66.08</c:v>
                </c:pt>
                <c:pt idx="69">
                  <c:v>63.78</c:v>
                </c:pt>
                <c:pt idx="70">
                  <c:v>63.21</c:v>
                </c:pt>
                <c:pt idx="71">
                  <c:v>62.2</c:v>
                </c:pt>
                <c:pt idx="72">
                  <c:v>61.74</c:v>
                </c:pt>
                <c:pt idx="73">
                  <c:v>61</c:v>
                </c:pt>
                <c:pt idx="74">
                  <c:v>60.2</c:v>
                </c:pt>
                <c:pt idx="75">
                  <c:v>58.12</c:v>
                </c:pt>
                <c:pt idx="76">
                  <c:v>59.58</c:v>
                </c:pt>
                <c:pt idx="77">
                  <c:v>60.12</c:v>
                </c:pt>
                <c:pt idx="78">
                  <c:v>60.15</c:v>
                </c:pt>
                <c:pt idx="79">
                  <c:v>59.19</c:v>
                </c:pt>
                <c:pt idx="80">
                  <c:v>61.92</c:v>
                </c:pt>
                <c:pt idx="81">
                  <c:v>63.36</c:v>
                </c:pt>
                <c:pt idx="82">
                  <c:v>64.59</c:v>
                </c:pt>
                <c:pt idx="83">
                  <c:v>63.18</c:v>
                </c:pt>
                <c:pt idx="84">
                  <c:v>64.010000000000005</c:v>
                </c:pt>
                <c:pt idx="85">
                  <c:v>63.83</c:v>
                </c:pt>
                <c:pt idx="86">
                  <c:v>64.989999999999995</c:v>
                </c:pt>
                <c:pt idx="87">
                  <c:v>64.39</c:v>
                </c:pt>
                <c:pt idx="88">
                  <c:v>65.010000000000005</c:v>
                </c:pt>
                <c:pt idx="89">
                  <c:v>66.540000000000006</c:v>
                </c:pt>
                <c:pt idx="90">
                  <c:v>66.77</c:v>
                </c:pt>
                <c:pt idx="91">
                  <c:v>65.569999999999993</c:v>
                </c:pt>
              </c:numCache>
            </c:numRef>
          </c:val>
          <c:smooth val="0"/>
        </c:ser>
        <c:ser>
          <c:idx val="1"/>
          <c:order val="1"/>
          <c:tx>
            <c:v>Kredito ir BVP santykio ilgojo laikotarpio tendencija (apskaičiuota pagal BBPK gaires)</c:v>
          </c:tx>
          <c:spPr>
            <a:ln w="31750">
              <a:solidFill>
                <a:srgbClr val="22772D"/>
              </a:solidFill>
            </a:ln>
          </c:spPr>
          <c:marker>
            <c:symbol val="none"/>
          </c:marker>
          <c:cat>
            <c:numRef>
              <c:f>'2.2.'!$A$11:$A$102</c:f>
              <c:numCache>
                <c:formatCode>yyyy\ mm</c:formatCode>
                <c:ptCount val="92"/>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pt idx="91">
                  <c:v>43465</c:v>
                </c:pt>
              </c:numCache>
            </c:numRef>
          </c:cat>
          <c:val>
            <c:numRef>
              <c:f>'2.2.'!$C$11:$C$102</c:f>
              <c:numCache>
                <c:formatCode>General</c:formatCode>
                <c:ptCount val="92"/>
                <c:pt idx="20" formatCode="0.0">
                  <c:v>31.09</c:v>
                </c:pt>
                <c:pt idx="21" formatCode="0.0">
                  <c:v>30.93</c:v>
                </c:pt>
                <c:pt idx="22" formatCode="0.0">
                  <c:v>30.6</c:v>
                </c:pt>
                <c:pt idx="23" formatCode="0.0">
                  <c:v>30.76</c:v>
                </c:pt>
                <c:pt idx="24" formatCode="0.0">
                  <c:v>30.77</c:v>
                </c:pt>
                <c:pt idx="25" formatCode="0.0">
                  <c:v>30.59</c:v>
                </c:pt>
                <c:pt idx="26" formatCode="0.0">
                  <c:v>30.53</c:v>
                </c:pt>
                <c:pt idx="27" formatCode="0.0">
                  <c:v>30.71</c:v>
                </c:pt>
                <c:pt idx="28" formatCode="0.0">
                  <c:v>30.79</c:v>
                </c:pt>
                <c:pt idx="29" formatCode="0.0">
                  <c:v>30.94</c:v>
                </c:pt>
                <c:pt idx="30" formatCode="0.0">
                  <c:v>31.51</c:v>
                </c:pt>
                <c:pt idx="31" formatCode="0.0">
                  <c:v>32.42</c:v>
                </c:pt>
                <c:pt idx="32" formatCode="0.0">
                  <c:v>33.229999999999997</c:v>
                </c:pt>
                <c:pt idx="33" formatCode="0.0">
                  <c:v>34.24</c:v>
                </c:pt>
                <c:pt idx="34" formatCode="0.0">
                  <c:v>35.31</c:v>
                </c:pt>
                <c:pt idx="35" formatCode="0.0">
                  <c:v>36.51</c:v>
                </c:pt>
                <c:pt idx="36" formatCode="0.0">
                  <c:v>37.72</c:v>
                </c:pt>
                <c:pt idx="37" formatCode="0.0">
                  <c:v>39.17</c:v>
                </c:pt>
                <c:pt idx="38" formatCode="0.0">
                  <c:v>40.770000000000003</c:v>
                </c:pt>
                <c:pt idx="39" formatCode="0.0">
                  <c:v>42.5</c:v>
                </c:pt>
                <c:pt idx="40" formatCode="0.0">
                  <c:v>44.45</c:v>
                </c:pt>
                <c:pt idx="41" formatCode="0.0">
                  <c:v>46.55</c:v>
                </c:pt>
                <c:pt idx="42" formatCode="0.0">
                  <c:v>48.72</c:v>
                </c:pt>
                <c:pt idx="43" formatCode="0.0">
                  <c:v>51.02</c:v>
                </c:pt>
                <c:pt idx="44" formatCode="0.0">
                  <c:v>54.07</c:v>
                </c:pt>
                <c:pt idx="45" formatCode="0.0">
                  <c:v>57.09</c:v>
                </c:pt>
                <c:pt idx="46" formatCode="0.0">
                  <c:v>60.13</c:v>
                </c:pt>
                <c:pt idx="47" formatCode="0.0">
                  <c:v>63.2</c:v>
                </c:pt>
                <c:pt idx="48" formatCode="0.0">
                  <c:v>66.510000000000005</c:v>
                </c:pt>
                <c:pt idx="49" formatCode="0.0">
                  <c:v>69.47</c:v>
                </c:pt>
                <c:pt idx="50" formatCode="0.0">
                  <c:v>72.260000000000005</c:v>
                </c:pt>
                <c:pt idx="51" formatCode="0.0">
                  <c:v>74.540000000000006</c:v>
                </c:pt>
                <c:pt idx="52" formatCode="0.0">
                  <c:v>76.44</c:v>
                </c:pt>
                <c:pt idx="53" formatCode="0.0">
                  <c:v>78.23</c:v>
                </c:pt>
                <c:pt idx="54" formatCode="0.0">
                  <c:v>80.06</c:v>
                </c:pt>
                <c:pt idx="55" formatCode="0.0">
                  <c:v>81.92</c:v>
                </c:pt>
                <c:pt idx="56" formatCode="0.0">
                  <c:v>83.71</c:v>
                </c:pt>
                <c:pt idx="57" formatCode="0.0">
                  <c:v>85.23</c:v>
                </c:pt>
                <c:pt idx="58" formatCode="0.0">
                  <c:v>86.4</c:v>
                </c:pt>
                <c:pt idx="59" formatCode="0.0">
                  <c:v>87.18</c:v>
                </c:pt>
                <c:pt idx="60" formatCode="0.0">
                  <c:v>87.75</c:v>
                </c:pt>
                <c:pt idx="61" formatCode="0.0">
                  <c:v>88.14</c:v>
                </c:pt>
                <c:pt idx="62" formatCode="0.0">
                  <c:v>88.4</c:v>
                </c:pt>
                <c:pt idx="63" formatCode="0.0">
                  <c:v>88.29</c:v>
                </c:pt>
                <c:pt idx="64" formatCode="0.0">
                  <c:v>88.09</c:v>
                </c:pt>
                <c:pt idx="65" formatCode="0.0">
                  <c:v>87.89</c:v>
                </c:pt>
                <c:pt idx="66" formatCode="0.0">
                  <c:v>87.61</c:v>
                </c:pt>
                <c:pt idx="67" formatCode="0.0">
                  <c:v>87.23</c:v>
                </c:pt>
                <c:pt idx="68" formatCode="0.0">
                  <c:v>86.9</c:v>
                </c:pt>
                <c:pt idx="69" formatCode="0.0">
                  <c:v>86.41</c:v>
                </c:pt>
                <c:pt idx="70" formatCode="0.0">
                  <c:v>85.89</c:v>
                </c:pt>
                <c:pt idx="71" formatCode="0.0">
                  <c:v>85.32</c:v>
                </c:pt>
                <c:pt idx="72" formatCode="0.0">
                  <c:v>84.72</c:v>
                </c:pt>
                <c:pt idx="73" formatCode="0.0">
                  <c:v>84.09</c:v>
                </c:pt>
                <c:pt idx="74" formatCode="0.0">
                  <c:v>83.41</c:v>
                </c:pt>
                <c:pt idx="75" formatCode="0.0">
                  <c:v>82.62</c:v>
                </c:pt>
                <c:pt idx="76" formatCode="0.0">
                  <c:v>81.94</c:v>
                </c:pt>
                <c:pt idx="77" formatCode="0.0">
                  <c:v>81.31</c:v>
                </c:pt>
                <c:pt idx="78" formatCode="0.0">
                  <c:v>80.680000000000007</c:v>
                </c:pt>
                <c:pt idx="79" formatCode="0.0">
                  <c:v>80.02</c:v>
                </c:pt>
                <c:pt idx="80" formatCode="0.0">
                  <c:v>79.52</c:v>
                </c:pt>
                <c:pt idx="81" formatCode="0.0">
                  <c:v>79.12</c:v>
                </c:pt>
                <c:pt idx="82" formatCode="0.0">
                  <c:v>78.8</c:v>
                </c:pt>
                <c:pt idx="83" formatCode="0.0">
                  <c:v>78.39</c:v>
                </c:pt>
                <c:pt idx="84" formatCode="0.0">
                  <c:v>78.040000000000006</c:v>
                </c:pt>
                <c:pt idx="85" formatCode="0.0">
                  <c:v>77.680000000000007</c:v>
                </c:pt>
                <c:pt idx="86" formatCode="0.0">
                  <c:v>77.38</c:v>
                </c:pt>
                <c:pt idx="87" formatCode="0.0">
                  <c:v>77.06</c:v>
                </c:pt>
                <c:pt idx="88" formatCode="0.0">
                  <c:v>76.77</c:v>
                </c:pt>
                <c:pt idx="89" formatCode="0.0">
                  <c:v>76.56</c:v>
                </c:pt>
                <c:pt idx="90" formatCode="0.0">
                  <c:v>76.37</c:v>
                </c:pt>
                <c:pt idx="91" formatCode="0.0">
                  <c:v>76.11</c:v>
                </c:pt>
              </c:numCache>
            </c:numRef>
          </c:val>
          <c:smooth val="0"/>
        </c:ser>
        <c:ser>
          <c:idx val="0"/>
          <c:order val="2"/>
          <c:tx>
            <c:v>Standartizuotas kredito ir BVP santykio atotrūkis nuo ilgojo laikotarpio tendencijos (proc. p.)</c:v>
          </c:tx>
          <c:spPr>
            <a:ln w="31750">
              <a:solidFill>
                <a:srgbClr val="AE2C29"/>
              </a:solidFill>
              <a:prstDash val="solid"/>
            </a:ln>
          </c:spPr>
          <c:marker>
            <c:symbol val="none"/>
          </c:marker>
          <c:cat>
            <c:numRef>
              <c:f>'2.2.'!$A$11:$A$102</c:f>
              <c:numCache>
                <c:formatCode>yyyy\ mm</c:formatCode>
                <c:ptCount val="92"/>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pt idx="91">
                  <c:v>43465</c:v>
                </c:pt>
              </c:numCache>
            </c:numRef>
          </c:cat>
          <c:val>
            <c:numRef>
              <c:f>'2.2.'!$D$11:$D$102</c:f>
              <c:numCache>
                <c:formatCode>General</c:formatCode>
                <c:ptCount val="92"/>
                <c:pt idx="20" formatCode="___#0.0;\ \–#0.0;\ ___0.0">
                  <c:v>-1.85</c:v>
                </c:pt>
                <c:pt idx="21" formatCode="___#0.0;\ \–#0.0;\ ___0.0">
                  <c:v>-3.05</c:v>
                </c:pt>
                <c:pt idx="22" formatCode="___#0.0;\ \–#0.0;\ ___0.0">
                  <c:v>-3.62</c:v>
                </c:pt>
                <c:pt idx="23" formatCode="___#0.0;\ \–#0.0;\ ___0.0">
                  <c:v>-1.44</c:v>
                </c:pt>
                <c:pt idx="24" formatCode="___#0.0;\ \–#0.0;\ ___0.0">
                  <c:v>-2.0699999999999998</c:v>
                </c:pt>
                <c:pt idx="25" formatCode="___#0.0;\ \–#0.0;\ ___0.0">
                  <c:v>-2.96</c:v>
                </c:pt>
                <c:pt idx="26" formatCode="___#0.0;\ \–#0.0;\ ___0.0">
                  <c:v>-2.27</c:v>
                </c:pt>
                <c:pt idx="27" formatCode="___#0.0;\ \–#0.0;\ ___0.0">
                  <c:v>-0.93</c:v>
                </c:pt>
                <c:pt idx="28" formatCode="___#0.0;\ \–#0.0;\ ___0.0">
                  <c:v>-1.43</c:v>
                </c:pt>
                <c:pt idx="29" formatCode="___#0.0;\ \–#0.0;\ ___0.0">
                  <c:v>-1.04</c:v>
                </c:pt>
                <c:pt idx="30" formatCode="___#0.0;\ \–#0.0;\ ___0.0">
                  <c:v>1.52</c:v>
                </c:pt>
                <c:pt idx="31" formatCode="___#0.0;\ \–#0.0;\ ___0.0">
                  <c:v>3.68</c:v>
                </c:pt>
                <c:pt idx="32" formatCode="___#0.0;\ \–#0.0;\ ___0.0">
                  <c:v>2.99</c:v>
                </c:pt>
                <c:pt idx="33" formatCode="___#0.0;\ \–#0.0;\ ___0.0">
                  <c:v>4.2699999999999996</c:v>
                </c:pt>
                <c:pt idx="34" formatCode="___#0.0;\ \–#0.0;\ ___0.0">
                  <c:v>4.59</c:v>
                </c:pt>
                <c:pt idx="35" formatCode="___#0.0;\ \–#0.0;\ ___0.0">
                  <c:v>5.56</c:v>
                </c:pt>
                <c:pt idx="36" formatCode="___#0.0;\ \–#0.0;\ ___0.0">
                  <c:v>5.47</c:v>
                </c:pt>
                <c:pt idx="37" formatCode="___#0.0;\ \–#0.0;\ ___0.0">
                  <c:v>7.22</c:v>
                </c:pt>
                <c:pt idx="38" formatCode="___#0.0;\ \–#0.0;\ ___0.0">
                  <c:v>8.3699999999999992</c:v>
                </c:pt>
                <c:pt idx="39" formatCode="___#0.0;\ \–#0.0;\ ___0.0">
                  <c:v>9.33</c:v>
                </c:pt>
                <c:pt idx="40" formatCode="___#0.0;\ \–#0.0;\ ___0.0">
                  <c:v>10.97</c:v>
                </c:pt>
                <c:pt idx="41" formatCode="___#0.0;\ \–#0.0;\ ___0.0">
                  <c:v>12.22</c:v>
                </c:pt>
                <c:pt idx="42" formatCode="___#0.0;\ \–#0.0;\ ___0.0">
                  <c:v>12.62</c:v>
                </c:pt>
                <c:pt idx="43" formatCode="___#0.0;\ \–#0.0;\ ___0.0">
                  <c:v>13.59</c:v>
                </c:pt>
                <c:pt idx="44" formatCode="___#0.0;\ \–#0.0;\ ___0.0">
                  <c:v>20.53</c:v>
                </c:pt>
                <c:pt idx="45" formatCode="___#0.0;\ \–#0.0;\ ___0.0">
                  <c:v>19.920000000000002</c:v>
                </c:pt>
                <c:pt idx="46" formatCode="___#0.0;\ \–#0.0;\ ___0.0">
                  <c:v>19.86</c:v>
                </c:pt>
                <c:pt idx="47" formatCode="___#0.0;\ \–#0.0;\ ___0.0">
                  <c:v>19.8</c:v>
                </c:pt>
                <c:pt idx="48" formatCode="___#0.0;\ \–#0.0;\ ___0.0">
                  <c:v>21.95</c:v>
                </c:pt>
                <c:pt idx="49" formatCode="___#0.0;\ \–#0.0;\ ___0.0">
                  <c:v>17.95</c:v>
                </c:pt>
                <c:pt idx="50" formatCode="___#0.0;\ \–#0.0;\ ___0.0">
                  <c:v>15.89</c:v>
                </c:pt>
                <c:pt idx="51" formatCode="___#0.0;\ \–#0.0;\ ___0.0">
                  <c:v>10</c:v>
                </c:pt>
                <c:pt idx="52" formatCode="___#0.0;\ \–#0.0;\ ___0.0">
                  <c:v>5.55</c:v>
                </c:pt>
                <c:pt idx="53" formatCode="___#0.0;\ \–#0.0;\ ___0.0">
                  <c:v>4.22</c:v>
                </c:pt>
                <c:pt idx="54" formatCode="___#0.0;\ \–#0.0;\ ___0.0">
                  <c:v>4.5599999999999996</c:v>
                </c:pt>
                <c:pt idx="55" formatCode="___#0.0;\ \–#0.0;\ ___0.0">
                  <c:v>4.91</c:v>
                </c:pt>
                <c:pt idx="56" formatCode="___#0.0;\ \–#0.0;\ ___0.0">
                  <c:v>3.89</c:v>
                </c:pt>
                <c:pt idx="57" formatCode="___#0.0;\ \–#0.0;\ ___0.0">
                  <c:v>0.64</c:v>
                </c:pt>
                <c:pt idx="58" formatCode="___#0.0;\ \–#0.0;\ ___0.0">
                  <c:v>-3.72</c:v>
                </c:pt>
                <c:pt idx="59" formatCode="___#0.0;\ \–#0.0;\ ___0.0">
                  <c:v>-8.7100000000000009</c:v>
                </c:pt>
                <c:pt idx="60" formatCode="___#0.0;\ \–#0.0;\ ___0.0">
                  <c:v>-11.23</c:v>
                </c:pt>
                <c:pt idx="61" formatCode="___#0.0;\ \–#0.0;\ ___0.0">
                  <c:v>-13.32</c:v>
                </c:pt>
                <c:pt idx="62" formatCode="___#0.0;\ \–#0.0;\ ___0.0">
                  <c:v>-14.92</c:v>
                </c:pt>
                <c:pt idx="63" formatCode="___#0.0;\ \–#0.0;\ ___0.0">
                  <c:v>-19.600000000000001</c:v>
                </c:pt>
                <c:pt idx="64" formatCode="___#0.0;\ \–#0.0;\ ___0.0">
                  <c:v>-20.420000000000002</c:v>
                </c:pt>
                <c:pt idx="65" formatCode="___#0.0;\ \–#0.0;\ ___0.0">
                  <c:v>-20.16</c:v>
                </c:pt>
                <c:pt idx="66" formatCode="___#0.0;\ \–#0.0;\ ___0.0">
                  <c:v>-20.9</c:v>
                </c:pt>
                <c:pt idx="67" formatCode="___#0.0;\ \–#0.0;\ ___0.0">
                  <c:v>-21.84</c:v>
                </c:pt>
                <c:pt idx="68" formatCode="___#0.0;\ \–#0.0;\ ___0.0">
                  <c:v>-20.82</c:v>
                </c:pt>
                <c:pt idx="69" formatCode="___#0.0;\ \–#0.0;\ ___0.0">
                  <c:v>-22.64</c:v>
                </c:pt>
                <c:pt idx="70" formatCode="___#0.0;\ \–#0.0;\ ___0.0">
                  <c:v>-22.68</c:v>
                </c:pt>
                <c:pt idx="71" formatCode="___#0.0;\ \–#0.0;\ ___0.0">
                  <c:v>-23.12</c:v>
                </c:pt>
                <c:pt idx="72" formatCode="___#0.0;\ \–#0.0;\ ___0.0">
                  <c:v>-22.98</c:v>
                </c:pt>
                <c:pt idx="73" formatCode="___#0.0;\ \–#0.0;\ ___0.0">
                  <c:v>-23.09</c:v>
                </c:pt>
                <c:pt idx="74" formatCode="___#0.0;\ \–#0.0;\ ___0.0">
                  <c:v>-23.22</c:v>
                </c:pt>
                <c:pt idx="75" formatCode="___#0.0;\ \–#0.0;\ ___0.0">
                  <c:v>-24.5</c:v>
                </c:pt>
                <c:pt idx="76" formatCode="___#0.0;\ \–#0.0;\ ___0.0">
                  <c:v>-22.36</c:v>
                </c:pt>
                <c:pt idx="77" formatCode="___#0.0;\ \–#0.0;\ ___0.0">
                  <c:v>-21.18</c:v>
                </c:pt>
                <c:pt idx="78" formatCode="___#0.0;\ \–#0.0;\ ___0.0">
                  <c:v>-20.53</c:v>
                </c:pt>
                <c:pt idx="79" formatCode="___#0.0;\ \–#0.0;\ ___0.0">
                  <c:v>-20.83</c:v>
                </c:pt>
                <c:pt idx="80" formatCode="___#0.0;\ \–#0.0;\ ___0.0">
                  <c:v>-17.61</c:v>
                </c:pt>
                <c:pt idx="81" formatCode="___#0.0;\ \–#0.0;\ ___0.0">
                  <c:v>-15.77</c:v>
                </c:pt>
                <c:pt idx="82" formatCode="___#0.0;\ \–#0.0;\ ___0.0">
                  <c:v>-14.21</c:v>
                </c:pt>
                <c:pt idx="83" formatCode="___#0.0;\ \–#0.0;\ ___0.0">
                  <c:v>-15.22</c:v>
                </c:pt>
                <c:pt idx="84" formatCode="___#0.0;\ \–#0.0;\ ___0.0">
                  <c:v>-14.03</c:v>
                </c:pt>
                <c:pt idx="85" formatCode="___#0.0;\ \–#0.0;\ ___0.0">
                  <c:v>-13.85</c:v>
                </c:pt>
                <c:pt idx="86" formatCode="___#0.0;\ \–#0.0;\ ___0.0">
                  <c:v>-12.39</c:v>
                </c:pt>
                <c:pt idx="87" formatCode="___#0.0;\ \–#0.0;\ ___0.0">
                  <c:v>-12.66</c:v>
                </c:pt>
                <c:pt idx="88" formatCode="___#0.0;\ \–#0.0;\ ___0.0">
                  <c:v>-11.76</c:v>
                </c:pt>
                <c:pt idx="89" formatCode="___#0.0;\ \–#0.0;\ ___0.0">
                  <c:v>-10.02</c:v>
                </c:pt>
                <c:pt idx="90" formatCode="___#0.0;\ \–#0.0;\ ___0.0">
                  <c:v>-9.61</c:v>
                </c:pt>
                <c:pt idx="91" formatCode="___#0.0;\ \–#0.0;\ ___0.0">
                  <c:v>-10.54</c:v>
                </c:pt>
              </c:numCache>
            </c:numRef>
          </c:val>
          <c:smooth val="0"/>
        </c:ser>
        <c:dLbls>
          <c:showLegendKey val="0"/>
          <c:showVal val="0"/>
          <c:showCatName val="0"/>
          <c:showSerName val="0"/>
          <c:showPercent val="0"/>
          <c:showBubbleSize val="0"/>
        </c:dLbls>
        <c:marker val="1"/>
        <c:smooth val="0"/>
        <c:axId val="150974976"/>
        <c:axId val="150530304"/>
      </c:lineChart>
      <c:catAx>
        <c:axId val="150974976"/>
        <c:scaling>
          <c:orientation val="minMax"/>
        </c:scaling>
        <c:delete val="0"/>
        <c:axPos val="b"/>
        <c:majorGridlines>
          <c:spPr>
            <a:ln w="3175">
              <a:solidFill>
                <a:srgbClr val="FFFFFF">
                  <a:lumMod val="75000"/>
                </a:srgbClr>
              </a:solidFill>
              <a:prstDash val="dash"/>
            </a:ln>
          </c:spPr>
        </c:majorGridlines>
        <c:numFmt formatCode="yyyy\ " sourceLinked="0"/>
        <c:majorTickMark val="none"/>
        <c:minorTickMark val="none"/>
        <c:tickLblPos val="low"/>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150530304"/>
        <c:crossesAt val="0"/>
        <c:auto val="0"/>
        <c:lblAlgn val="ctr"/>
        <c:lblOffset val="100"/>
        <c:tickLblSkip val="8"/>
        <c:tickMarkSkip val="8"/>
        <c:noMultiLvlLbl val="0"/>
      </c:catAx>
      <c:valAx>
        <c:axId val="150530304"/>
        <c:scaling>
          <c:orientation val="minMax"/>
          <c:max val="100"/>
          <c:min val="-40"/>
        </c:scaling>
        <c:delete val="0"/>
        <c:axPos val="l"/>
        <c:majorGridlines>
          <c:spPr>
            <a:ln w="3175">
              <a:solidFill>
                <a:srgbClr val="FFFFFF">
                  <a:lumMod val="75000"/>
                </a:srgbClr>
              </a:solidFill>
              <a:prstDash val="dash"/>
            </a:ln>
          </c:spPr>
        </c:majorGridlines>
        <c:numFmt formatCode="\ \ #0;\ \–#0;\ \ \ 0" sourceLinked="0"/>
        <c:majorTickMark val="none"/>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150974976"/>
        <c:crosses val="autoZero"/>
        <c:crossBetween val="between"/>
        <c:majorUnit val="20"/>
      </c:valAx>
      <c:dateAx>
        <c:axId val="150975488"/>
        <c:scaling>
          <c:orientation val="minMax"/>
        </c:scaling>
        <c:delete val="1"/>
        <c:axPos val="b"/>
        <c:numFmt formatCode="yyyy\ mm" sourceLinked="1"/>
        <c:majorTickMark val="out"/>
        <c:minorTickMark val="none"/>
        <c:tickLblPos val="nextTo"/>
        <c:crossAx val="150530880"/>
        <c:crosses val="autoZero"/>
        <c:auto val="1"/>
        <c:lblOffset val="100"/>
        <c:baseTimeUnit val="months"/>
      </c:dateAx>
      <c:valAx>
        <c:axId val="150530880"/>
        <c:scaling>
          <c:orientation val="minMax"/>
          <c:max val="3.5"/>
          <c:min val="0"/>
        </c:scaling>
        <c:delete val="0"/>
        <c:axPos val="r"/>
        <c:numFmt formatCode="#0.0;\–#0.0;0.0" sourceLinked="0"/>
        <c:majorTickMark val="none"/>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150975488"/>
        <c:crosses val="max"/>
        <c:crossBetween val="between"/>
      </c:valAx>
      <c:spPr>
        <a:solidFill>
          <a:srgbClr val="FFFFFF"/>
        </a:solidFill>
        <a:ln w="3175">
          <a:solidFill>
            <a:srgbClr val="000000"/>
          </a:solidFill>
          <a:prstDash val="solid"/>
        </a:ln>
      </c:spPr>
    </c:plotArea>
    <c:legend>
      <c:legendPos val="r"/>
      <c:legendEntry>
        <c:idx val="0"/>
        <c:delete val="1"/>
      </c:legendEntry>
      <c:layout>
        <c:manualLayout>
          <c:xMode val="edge"/>
          <c:yMode val="edge"/>
          <c:x val="2.3565524115012747E-2"/>
          <c:y val="0.69122257053291536"/>
          <c:w val="0.74897541082697316"/>
          <c:h val="0.15830721003134796"/>
        </c:manualLayout>
      </c:layout>
      <c:overlay val="0"/>
      <c:spPr>
        <a:noFill/>
        <a:ln w="25400">
          <a:noFill/>
        </a:ln>
      </c:spPr>
      <c:txPr>
        <a:bodyPr/>
        <a:lstStyle/>
        <a:p>
          <a:pPr>
            <a:defRPr sz="1285" b="0" i="0" u="none" strike="noStrike" baseline="0">
              <a:solidFill>
                <a:srgbClr val="000000"/>
              </a:solidFill>
              <a:latin typeface="Arial Narrow"/>
              <a:ea typeface="Arial Narrow"/>
              <a:cs typeface="Arial Narrow"/>
            </a:defRPr>
          </a:pPr>
          <a:endParaRPr lang="lt-LT"/>
        </a:p>
      </c:txPr>
    </c:legend>
    <c:plotVisOnly val="1"/>
    <c:dispBlanksAs val="gap"/>
    <c:showDLblsOverMax val="0"/>
  </c:chart>
  <c:spPr>
    <a:noFill/>
    <a:ln w="9525">
      <a:noFill/>
    </a:ln>
  </c:spPr>
  <c:txPr>
    <a:bodyPr/>
    <a:lstStyle/>
    <a:p>
      <a:pPr>
        <a:defRPr sz="1400" b="0" i="0" u="none" strike="noStrike" baseline="0">
          <a:solidFill>
            <a:srgbClr val="000000"/>
          </a:solidFill>
          <a:latin typeface="Arial Narrow"/>
          <a:ea typeface="Arial Narrow"/>
          <a:cs typeface="Arial Narrow"/>
        </a:defRPr>
      </a:pPr>
      <a:endParaRPr lang="lt-LT"/>
    </a:p>
  </c:txPr>
  <c:userShapes r:id="rId2"/>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chartsheets/sheet1.xml><?xml version="1.0" encoding="utf-8"?>
<chartsheet xmlns="http://schemas.openxmlformats.org/spreadsheetml/2006/main" xmlns:r="http://schemas.openxmlformats.org/officeDocument/2006/relationships">
  <sheetPr/>
  <sheetViews>
    <sheetView workbookViewId="0"/>
  </sheetViews>
  <pageMargins left="0.7" right="0.7" top="0.75" bottom="0.75" header="0.3" footer="0.3"/>
  <pageSetup paperSize="9" orientation="landscape" r:id="rId1"/>
  <drawing r:id="rId2"/>
</chartsheet>
</file>

<file path=xl/chartsheets/sheet2.xml><?xml version="1.0" encoding="utf-8"?>
<chartsheet xmlns="http://schemas.openxmlformats.org/spreadsheetml/2006/main" xmlns:r="http://schemas.openxmlformats.org/officeDocument/2006/relationships">
  <sheetPr/>
  <sheetViews>
    <sheetView workbookViewId="0"/>
  </sheetViews>
  <pageMargins left="0.7" right="0.7" top="0.75" bottom="0.75" header="0.3" footer="0.3"/>
  <pageSetup paperSize="9"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9305925" cy="607695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cdr:x>
      <cdr:y>0.76275</cdr:y>
    </cdr:from>
    <cdr:to>
      <cdr:x>0</cdr:x>
      <cdr:y>0.76275</cdr:y>
    </cdr:to>
    <cdr:sp macro="" textlink="">
      <cdr:nvSpPr>
        <cdr:cNvPr id="2247681"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2247682"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0.02047</cdr:x>
      <cdr:y>0.86339</cdr:y>
    </cdr:from>
    <cdr:to>
      <cdr:x>0.98179</cdr:x>
      <cdr:y>0.91341</cdr:y>
    </cdr:to>
    <cdr:sp macro="" textlink="">
      <cdr:nvSpPr>
        <cdr:cNvPr id="4" name="Text Box 1"/>
        <cdr:cNvSpPr txBox="1">
          <a:spLocks xmlns:a="http://schemas.openxmlformats.org/drawingml/2006/main" noChangeArrowheads="1"/>
        </cdr:cNvSpPr>
      </cdr:nvSpPr>
      <cdr:spPr bwMode="auto">
        <a:xfrm xmlns:a="http://schemas.openxmlformats.org/drawingml/2006/main">
          <a:off x="190492" y="5248297"/>
          <a:ext cx="8943646" cy="30396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27432" tIns="22860" rIns="0" bIns="0" anchor="t" upright="1"/>
        <a:lstStyle xmlns:a="http://schemas.openxmlformats.org/drawingml/2006/main"/>
        <a:p xmlns:a="http://schemas.openxmlformats.org/drawingml/2006/main">
          <a:pPr algn="l" rtl="0">
            <a:defRPr sz="1000"/>
          </a:pPr>
          <a:r>
            <a:rPr lang="lt-LT" sz="1400" b="0" i="1" u="none" strike="noStrike" baseline="0">
              <a:solidFill>
                <a:srgbClr val="000000"/>
              </a:solidFill>
              <a:latin typeface="Arial Narrow" panose="020B0606020202030204" pitchFamily="34" charset="0"/>
            </a:rPr>
            <a:t>Šaltiniai: Lietuvos statistikos departamentas ir Lietuvos banko skaičiavimai.</a:t>
          </a:r>
          <a:endParaRPr lang="en-US" sz="1400" b="0" i="1" u="none" strike="noStrike" baseline="0">
            <a:solidFill>
              <a:srgbClr val="000000"/>
            </a:solidFill>
            <a:latin typeface="Arial Narrow" panose="020B0606020202030204" pitchFamily="34" charset="0"/>
          </a:endParaRPr>
        </a:p>
      </cdr:txBody>
    </cdr:sp>
  </cdr:relSizeAnchor>
  <cdr:relSizeAnchor xmlns:cdr="http://schemas.openxmlformats.org/drawingml/2006/chartDrawing">
    <cdr:from>
      <cdr:x>0</cdr:x>
      <cdr:y>0.76275</cdr:y>
    </cdr:from>
    <cdr:to>
      <cdr:x>0</cdr:x>
      <cdr:y>0.76275</cdr:y>
    </cdr:to>
    <cdr:sp macro="" textlink="">
      <cdr:nvSpPr>
        <cdr:cNvPr id="2"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3"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cdr:x>
      <cdr:y>0.76275</cdr:y>
    </cdr:from>
    <cdr:to>
      <cdr:x>0</cdr:x>
      <cdr:y>0.76275</cdr:y>
    </cdr:to>
    <cdr:sp macro="" textlink="">
      <cdr:nvSpPr>
        <cdr:cNvPr id="6"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7"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cdr:x>
      <cdr:y>0.76275</cdr:y>
    </cdr:from>
    <cdr:to>
      <cdr:x>0</cdr:x>
      <cdr:y>0.76275</cdr:y>
    </cdr:to>
    <cdr:sp macro="" textlink="">
      <cdr:nvSpPr>
        <cdr:cNvPr id="9"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0.66228</cdr:x>
      <cdr:y>0.06746</cdr:y>
    </cdr:from>
    <cdr:to>
      <cdr:x>0.97317</cdr:x>
      <cdr:y>0.12825</cdr:y>
    </cdr:to>
    <cdr:sp macro="" textlink="">
      <cdr:nvSpPr>
        <cdr:cNvPr id="10" name="Text Box 2"/>
        <cdr:cNvSpPr txBox="1">
          <a:spLocks xmlns:a="http://schemas.openxmlformats.org/drawingml/2006/main" noChangeArrowheads="1"/>
        </cdr:cNvSpPr>
      </cdr:nvSpPr>
      <cdr:spPr bwMode="auto">
        <a:xfrm xmlns:a="http://schemas.openxmlformats.org/drawingml/2006/main">
          <a:off x="6165482" y="419086"/>
          <a:ext cx="2888466" cy="370937"/>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lt-LT" sz="1400" b="0" i="0" u="none" strike="noStrike" baseline="0">
              <a:solidFill>
                <a:srgbClr val="000000"/>
              </a:solidFill>
              <a:latin typeface="Arial Narrow" panose="020B0606020202030204" pitchFamily="34" charset="0"/>
              <a:cs typeface="Arial"/>
            </a:rPr>
            <a:t>Procentai</a:t>
          </a:r>
          <a:endParaRPr lang="lt-LT" sz="1400" b="0" i="0" u="none" strike="noStrike" baseline="0">
            <a:solidFill>
              <a:srgbClr val="000000"/>
            </a:solidFill>
            <a:latin typeface="Arial Narrow" panose="020B0606020202030204" pitchFamily="34" charset="0"/>
          </a:endParaRPr>
        </a:p>
      </cdr:txBody>
    </cdr:sp>
  </cdr:relSizeAnchor>
  <cdr:relSizeAnchor xmlns:cdr="http://schemas.openxmlformats.org/drawingml/2006/chartDrawing">
    <cdr:from>
      <cdr:x>0.0174</cdr:x>
      <cdr:y>0.90859</cdr:y>
    </cdr:from>
    <cdr:to>
      <cdr:x>0.97817</cdr:x>
      <cdr:y>1</cdr:y>
    </cdr:to>
    <cdr:sp macro="" textlink="">
      <cdr:nvSpPr>
        <cdr:cNvPr id="11" name="Text Box 1"/>
        <cdr:cNvSpPr txBox="1">
          <a:spLocks xmlns:a="http://schemas.openxmlformats.org/drawingml/2006/main" noChangeArrowheads="1"/>
        </cdr:cNvSpPr>
      </cdr:nvSpPr>
      <cdr:spPr bwMode="auto">
        <a:xfrm xmlns:a="http://schemas.openxmlformats.org/drawingml/2006/main">
          <a:off x="161925" y="5524500"/>
          <a:ext cx="8940852" cy="55245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27432" tIns="22860" rIns="0" bIns="0" anchor="t" upright="1"/>
        <a:lstStyle xmlns:a="http://schemas.openxmlformats.org/drawingml/2006/main"/>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sz="1000"/>
          </a:pPr>
          <a:r>
            <a:rPr lang="lt-LT" sz="1400" b="0" i="1" u="none" strike="noStrike" baseline="0">
              <a:solidFill>
                <a:srgbClr val="000000"/>
              </a:solidFill>
              <a:latin typeface="Arial Narrow" panose="020B0606020202030204" pitchFamily="34" charset="0"/>
            </a:rPr>
            <a:t>Pastaba: pilka sritis (2008 m. IV ketvirtis–2010 m. IV ketvirtis) žymi sisteminę finansų krizę, kilusią dėl per didelio kredito augimo. Jos pradžioje AKR būtų buvęs mažinamas neatsižvelgiant į apskaičiuotą orientacinę rezervo normą.</a:t>
          </a:r>
          <a:endParaRPr lang="en-US" sz="1400" b="0" i="1" u="none" strike="noStrike" baseline="0">
            <a:solidFill>
              <a:srgbClr val="000000"/>
            </a:solidFill>
            <a:latin typeface="Arial Narrow" panose="020B0606020202030204" pitchFamily="34" charset="0"/>
          </a:endParaRPr>
        </a:p>
      </cdr:txBody>
    </cdr:sp>
  </cdr:relSizeAnchor>
  <cdr:relSizeAnchor xmlns:cdr="http://schemas.openxmlformats.org/drawingml/2006/chartDrawing">
    <cdr:from>
      <cdr:x>0.02081</cdr:x>
      <cdr:y>0.04185</cdr:y>
    </cdr:from>
    <cdr:to>
      <cdr:x>0.26637</cdr:x>
      <cdr:y>0.1106</cdr:y>
    </cdr:to>
    <cdr:sp macro="" textlink="">
      <cdr:nvSpPr>
        <cdr:cNvPr id="12" name="Text Box 2"/>
        <cdr:cNvSpPr txBox="1">
          <a:spLocks xmlns:a="http://schemas.openxmlformats.org/drawingml/2006/main" noChangeArrowheads="1"/>
        </cdr:cNvSpPr>
      </cdr:nvSpPr>
      <cdr:spPr bwMode="auto">
        <a:xfrm xmlns:a="http://schemas.openxmlformats.org/drawingml/2006/main">
          <a:off x="193656" y="260379"/>
          <a:ext cx="2282844" cy="425421"/>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square" lIns="0" tIns="22860" rIns="27432"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lt-LT" sz="1400" b="0" i="0" u="none" strike="noStrike" baseline="0">
              <a:solidFill>
                <a:srgbClr val="000000"/>
              </a:solidFill>
              <a:latin typeface="Arial Narrow" panose="020B0606020202030204" pitchFamily="34" charset="0"/>
              <a:cs typeface="Arial"/>
            </a:rPr>
            <a:t>Procentai,</a:t>
          </a:r>
        </a:p>
        <a:p xmlns:a="http://schemas.openxmlformats.org/drawingml/2006/main">
          <a:pPr algn="l" rtl="0">
            <a:lnSpc>
              <a:spcPts val="1500"/>
            </a:lnSpc>
            <a:defRPr sz="1000"/>
          </a:pPr>
          <a:r>
            <a:rPr lang="lt-LT" sz="1400" b="0" i="0" u="none" strike="noStrike" baseline="0">
              <a:solidFill>
                <a:srgbClr val="000000"/>
              </a:solidFill>
              <a:latin typeface="Arial Narrow" panose="020B0606020202030204" pitchFamily="34" charset="0"/>
              <a:cs typeface="Arial"/>
            </a:rPr>
            <a:t>Procentiniai punktai</a:t>
          </a:r>
          <a:endParaRPr lang="lt-LT" sz="1400" b="0" i="0" u="none" strike="noStrike" baseline="0">
            <a:solidFill>
              <a:srgbClr val="000000"/>
            </a:solidFill>
            <a:latin typeface="Arial Narrow" panose="020B0606020202030204" pitchFamily="34" charset="0"/>
          </a:endParaRP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305925" cy="607695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cdr:x>
      <cdr:y>0.76275</cdr:y>
    </cdr:from>
    <cdr:to>
      <cdr:x>0</cdr:x>
      <cdr:y>0.76275</cdr:y>
    </cdr:to>
    <cdr:sp macro="" textlink="">
      <cdr:nvSpPr>
        <cdr:cNvPr id="2247681"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2247682"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0.02047</cdr:x>
      <cdr:y>0.86339</cdr:y>
    </cdr:from>
    <cdr:to>
      <cdr:x>0.98179</cdr:x>
      <cdr:y>0.91341</cdr:y>
    </cdr:to>
    <cdr:sp macro="" textlink="">
      <cdr:nvSpPr>
        <cdr:cNvPr id="4" name="Text Box 1"/>
        <cdr:cNvSpPr txBox="1">
          <a:spLocks xmlns:a="http://schemas.openxmlformats.org/drawingml/2006/main" noChangeArrowheads="1"/>
        </cdr:cNvSpPr>
      </cdr:nvSpPr>
      <cdr:spPr bwMode="auto">
        <a:xfrm xmlns:a="http://schemas.openxmlformats.org/drawingml/2006/main">
          <a:off x="190500" y="5248275"/>
          <a:ext cx="8943638" cy="30399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27432" tIns="22860" rIns="0" bIns="0" anchor="t" upright="1"/>
        <a:lstStyle xmlns:a="http://schemas.openxmlformats.org/drawingml/2006/main"/>
        <a:p xmlns:a="http://schemas.openxmlformats.org/drawingml/2006/main">
          <a:pPr algn="l" rtl="0">
            <a:defRPr sz="1000"/>
          </a:pPr>
          <a:r>
            <a:rPr lang="en-US" sz="1400" b="0" i="1" u="none" strike="noStrike" baseline="0">
              <a:solidFill>
                <a:srgbClr val="000000"/>
              </a:solidFill>
              <a:latin typeface="Arial Narrow" panose="020B0606020202030204" pitchFamily="34" charset="0"/>
            </a:rPr>
            <a:t>Šaltiniai: Lietuvos statistikos departamentas ir Lietuvos banko skaičiavimai.</a:t>
          </a:r>
        </a:p>
      </cdr:txBody>
    </cdr:sp>
  </cdr:relSizeAnchor>
  <cdr:relSizeAnchor xmlns:cdr="http://schemas.openxmlformats.org/drawingml/2006/chartDrawing">
    <cdr:from>
      <cdr:x>0</cdr:x>
      <cdr:y>0.76275</cdr:y>
    </cdr:from>
    <cdr:to>
      <cdr:x>0</cdr:x>
      <cdr:y>0.76275</cdr:y>
    </cdr:to>
    <cdr:sp macro="" textlink="">
      <cdr:nvSpPr>
        <cdr:cNvPr id="2"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3"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cdr:x>
      <cdr:y>0.76275</cdr:y>
    </cdr:from>
    <cdr:to>
      <cdr:x>0</cdr:x>
      <cdr:y>0.76275</cdr:y>
    </cdr:to>
    <cdr:sp macro="" textlink="">
      <cdr:nvSpPr>
        <cdr:cNvPr id="6"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7"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cdr:x>
      <cdr:y>0.76275</cdr:y>
    </cdr:from>
    <cdr:to>
      <cdr:x>0</cdr:x>
      <cdr:y>0.76275</cdr:y>
    </cdr:to>
    <cdr:sp macro="" textlink="">
      <cdr:nvSpPr>
        <cdr:cNvPr id="9"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0.66228</cdr:x>
      <cdr:y>0.06903</cdr:y>
    </cdr:from>
    <cdr:to>
      <cdr:x>0.97317</cdr:x>
      <cdr:y>0.13032</cdr:y>
    </cdr:to>
    <cdr:sp macro="" textlink="">
      <cdr:nvSpPr>
        <cdr:cNvPr id="10" name="Text Box 2"/>
        <cdr:cNvSpPr txBox="1">
          <a:spLocks xmlns:a="http://schemas.openxmlformats.org/drawingml/2006/main" noChangeArrowheads="1"/>
        </cdr:cNvSpPr>
      </cdr:nvSpPr>
      <cdr:spPr bwMode="auto">
        <a:xfrm xmlns:a="http://schemas.openxmlformats.org/drawingml/2006/main">
          <a:off x="6165482" y="428611"/>
          <a:ext cx="2888466" cy="370937"/>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lt-LT" sz="1400" b="0" i="0" u="none" strike="noStrike" baseline="0">
              <a:solidFill>
                <a:srgbClr val="000000"/>
              </a:solidFill>
              <a:latin typeface="Arial Narrow" panose="020B0606020202030204" pitchFamily="34" charset="0"/>
              <a:cs typeface="Arial"/>
            </a:rPr>
            <a:t>Procentai</a:t>
          </a:r>
          <a:endParaRPr lang="lt-LT" sz="1400" b="0" i="0" u="none" strike="noStrike" baseline="0">
            <a:solidFill>
              <a:srgbClr val="000000"/>
            </a:solidFill>
            <a:latin typeface="Arial Narrow" panose="020B0606020202030204" pitchFamily="34" charset="0"/>
          </a:endParaRPr>
        </a:p>
      </cdr:txBody>
    </cdr:sp>
  </cdr:relSizeAnchor>
  <cdr:relSizeAnchor xmlns:cdr="http://schemas.openxmlformats.org/drawingml/2006/chartDrawing">
    <cdr:from>
      <cdr:x>0.0174</cdr:x>
      <cdr:y>0.90859</cdr:y>
    </cdr:from>
    <cdr:to>
      <cdr:x>0.97817</cdr:x>
      <cdr:y>1</cdr:y>
    </cdr:to>
    <cdr:sp macro="" textlink="">
      <cdr:nvSpPr>
        <cdr:cNvPr id="11" name="Text Box 1"/>
        <cdr:cNvSpPr txBox="1">
          <a:spLocks xmlns:a="http://schemas.openxmlformats.org/drawingml/2006/main" noChangeArrowheads="1"/>
        </cdr:cNvSpPr>
      </cdr:nvSpPr>
      <cdr:spPr bwMode="auto">
        <a:xfrm xmlns:a="http://schemas.openxmlformats.org/drawingml/2006/main">
          <a:off x="161925" y="5524500"/>
          <a:ext cx="8940852" cy="55245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27432" tIns="22860" rIns="0" bIns="0" anchor="t" upright="1"/>
        <a:lstStyle xmlns:a="http://schemas.openxmlformats.org/drawingml/2006/main"/>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sz="1000"/>
          </a:pPr>
          <a:r>
            <a:rPr lang="lt-LT" sz="1400" b="0" i="1" u="none" strike="noStrike" baseline="0">
              <a:solidFill>
                <a:srgbClr val="000000"/>
              </a:solidFill>
              <a:latin typeface="Arial Narrow" panose="020B0606020202030204" pitchFamily="34" charset="0"/>
            </a:rPr>
            <a:t>Pastaba: pilka sritis (2008 m. IV ketvirtis–2010 m. IV ketvirtis) žymi sisteminę finansų krizę, kilusią dėl per didelio kredito augimo. Jos pradžioje AKR būtų buvęs mažinamas, neatsižvelgiant į apskaičiuotą orientacinę rezervo normą.</a:t>
          </a:r>
        </a:p>
      </cdr:txBody>
    </cdr:sp>
  </cdr:relSizeAnchor>
  <cdr:relSizeAnchor xmlns:cdr="http://schemas.openxmlformats.org/drawingml/2006/chartDrawing">
    <cdr:from>
      <cdr:x>0.02158</cdr:x>
      <cdr:y>0.04498</cdr:y>
    </cdr:from>
    <cdr:to>
      <cdr:x>0.21392</cdr:x>
      <cdr:y>0.10903</cdr:y>
    </cdr:to>
    <cdr:sp macro="" textlink="">
      <cdr:nvSpPr>
        <cdr:cNvPr id="12" name="Text Box 2"/>
        <cdr:cNvSpPr txBox="1">
          <a:spLocks xmlns:a="http://schemas.openxmlformats.org/drawingml/2006/main" noChangeArrowheads="1"/>
        </cdr:cNvSpPr>
      </cdr:nvSpPr>
      <cdr:spPr bwMode="auto">
        <a:xfrm xmlns:a="http://schemas.openxmlformats.org/drawingml/2006/main">
          <a:off x="203181" y="279429"/>
          <a:ext cx="1787575" cy="396825"/>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square" lIns="0" tIns="22860" rIns="27432"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lnSpc>
              <a:spcPts val="1500"/>
            </a:lnSpc>
            <a:defRPr sz="1000"/>
          </a:pPr>
          <a:r>
            <a:rPr lang="lt-LT" sz="1400" b="0" i="0" u="none" strike="noStrike" baseline="0">
              <a:solidFill>
                <a:srgbClr val="000000"/>
              </a:solidFill>
              <a:latin typeface="Arial Narrow" panose="020B0606020202030204" pitchFamily="34" charset="0"/>
              <a:cs typeface="Arial"/>
            </a:rPr>
            <a:t>Procentai,</a:t>
          </a:r>
        </a:p>
        <a:p xmlns:a="http://schemas.openxmlformats.org/drawingml/2006/main">
          <a:pPr algn="l" rtl="0">
            <a:lnSpc>
              <a:spcPts val="1500"/>
            </a:lnSpc>
            <a:defRPr sz="1000"/>
          </a:pPr>
          <a:r>
            <a:rPr lang="lt-LT" sz="1400" b="0" i="0" u="none" strike="noStrike" baseline="0">
              <a:solidFill>
                <a:srgbClr val="000000"/>
              </a:solidFill>
              <a:latin typeface="Arial Narrow" panose="020B0606020202030204" pitchFamily="34" charset="0"/>
              <a:cs typeface="Arial"/>
            </a:rPr>
            <a:t>Procentiniai punktai</a:t>
          </a:r>
        </a:p>
      </cdr:txBody>
    </cdr:sp>
  </cdr:relSizeAnchor>
</c:userShapes>
</file>

<file path=xl/theme/theme1.xml><?xml version="1.0" encoding="utf-8"?>
<a:theme xmlns:a="http://schemas.openxmlformats.org/drawingml/2006/main" name="Office Theme">
  <a:themeElements>
    <a:clrScheme name="LB spalvos">
      <a:dk1>
        <a:srgbClr val="000000"/>
      </a:dk1>
      <a:lt1>
        <a:srgbClr val="FFFFFF"/>
      </a:lt1>
      <a:dk2>
        <a:srgbClr val="2B4C3F"/>
      </a:dk2>
      <a:lt2>
        <a:srgbClr val="E1E5E2"/>
      </a:lt2>
      <a:accent1>
        <a:srgbClr val="AE2C29"/>
      </a:accent1>
      <a:accent2>
        <a:srgbClr val="9B8857"/>
      </a:accent2>
      <a:accent3>
        <a:srgbClr val="FFC800"/>
      </a:accent3>
      <a:accent4>
        <a:srgbClr val="C54625"/>
      </a:accent4>
      <a:accent5>
        <a:srgbClr val="75A26E"/>
      </a:accent5>
      <a:accent6>
        <a:srgbClr val="22772D"/>
      </a:accent6>
      <a:hlink>
        <a:srgbClr val="0042C7"/>
      </a:hlink>
      <a:folHlink>
        <a:srgbClr val="7030A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LB spalvos">
    <a:dk1>
      <a:srgbClr val="000000"/>
    </a:dk1>
    <a:lt1>
      <a:srgbClr val="FFFFFF"/>
    </a:lt1>
    <a:dk2>
      <a:srgbClr val="2B4C3F"/>
    </a:dk2>
    <a:lt2>
      <a:srgbClr val="E1E5E2"/>
    </a:lt2>
    <a:accent1>
      <a:srgbClr val="AE2C29"/>
    </a:accent1>
    <a:accent2>
      <a:srgbClr val="9B8857"/>
    </a:accent2>
    <a:accent3>
      <a:srgbClr val="FFC800"/>
    </a:accent3>
    <a:accent4>
      <a:srgbClr val="C54625"/>
    </a:accent4>
    <a:accent5>
      <a:srgbClr val="75A26E"/>
    </a:accent5>
    <a:accent6>
      <a:srgbClr val="22772D"/>
    </a:accent6>
    <a:hlink>
      <a:srgbClr val="0042C7"/>
    </a:hlink>
    <a:folHlink>
      <a:srgbClr val="7030A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LB spalvos">
    <a:dk1>
      <a:srgbClr val="000000"/>
    </a:dk1>
    <a:lt1>
      <a:srgbClr val="FFFFFF"/>
    </a:lt1>
    <a:dk2>
      <a:srgbClr val="2B4C3F"/>
    </a:dk2>
    <a:lt2>
      <a:srgbClr val="E1E5E2"/>
    </a:lt2>
    <a:accent1>
      <a:srgbClr val="AE2C29"/>
    </a:accent1>
    <a:accent2>
      <a:srgbClr val="9B8857"/>
    </a:accent2>
    <a:accent3>
      <a:srgbClr val="FFC800"/>
    </a:accent3>
    <a:accent4>
      <a:srgbClr val="C54625"/>
    </a:accent4>
    <a:accent5>
      <a:srgbClr val="75A26E"/>
    </a:accent5>
    <a:accent6>
      <a:srgbClr val="22772D"/>
    </a:accent6>
    <a:hlink>
      <a:srgbClr val="0042C7"/>
    </a:hlink>
    <a:folHlink>
      <a:srgbClr val="7030A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42"/>
  <sheetViews>
    <sheetView tabSelected="1" zoomScaleNormal="100" workbookViewId="0"/>
  </sheetViews>
  <sheetFormatPr defaultRowHeight="14.25" x14ac:dyDescent="0.2"/>
  <cols>
    <col min="1" max="1" width="9.140625" style="7"/>
    <col min="2" max="2" width="82.42578125" style="7" customWidth="1"/>
    <col min="3" max="16384" width="9.140625" style="7"/>
  </cols>
  <sheetData>
    <row r="1" spans="2:2" ht="19.5" customHeight="1" x14ac:dyDescent="0.2">
      <c r="B1" s="89" t="s">
        <v>105</v>
      </c>
    </row>
    <row r="2" spans="2:2" ht="18" x14ac:dyDescent="0.25">
      <c r="B2" s="8" t="s">
        <v>19</v>
      </c>
    </row>
    <row r="4" spans="2:2" ht="15" x14ac:dyDescent="0.25">
      <c r="B4" s="24" t="s">
        <v>39</v>
      </c>
    </row>
    <row r="5" spans="2:2" s="11" customFormat="1" ht="8.25" customHeight="1" x14ac:dyDescent="0.2"/>
    <row r="6" spans="2:2" s="11" customFormat="1" x14ac:dyDescent="0.2">
      <c r="B6" s="25" t="s">
        <v>3</v>
      </c>
    </row>
    <row r="7" spans="2:2" s="11" customFormat="1" x14ac:dyDescent="0.2">
      <c r="B7" s="25" t="s">
        <v>7</v>
      </c>
    </row>
    <row r="9" spans="2:2" ht="15" x14ac:dyDescent="0.25">
      <c r="B9" s="24" t="s">
        <v>40</v>
      </c>
    </row>
    <row r="11" spans="2:2" s="11" customFormat="1" ht="12.75" x14ac:dyDescent="0.2">
      <c r="B11" s="10" t="s">
        <v>41</v>
      </c>
    </row>
    <row r="12" spans="2:2" s="12" customFormat="1" x14ac:dyDescent="0.2">
      <c r="B12" s="25" t="s">
        <v>71</v>
      </c>
    </row>
    <row r="13" spans="2:2" s="12" customFormat="1" x14ac:dyDescent="0.2">
      <c r="B13" s="31" t="s">
        <v>42</v>
      </c>
    </row>
    <row r="14" spans="2:2" s="12" customFormat="1" x14ac:dyDescent="0.2">
      <c r="B14" s="25" t="s">
        <v>74</v>
      </c>
    </row>
    <row r="15" spans="2:2" s="12" customFormat="1" x14ac:dyDescent="0.2">
      <c r="B15" s="31" t="s">
        <v>43</v>
      </c>
    </row>
    <row r="16" spans="2:2" s="12" customFormat="1" ht="12.75" x14ac:dyDescent="0.2"/>
    <row r="17" spans="2:2" s="12" customFormat="1" ht="12.75" x14ac:dyDescent="0.2">
      <c r="B17" s="10" t="s">
        <v>44</v>
      </c>
    </row>
    <row r="18" spans="2:2" s="12" customFormat="1" x14ac:dyDescent="0.2">
      <c r="B18" s="25" t="s">
        <v>45</v>
      </c>
    </row>
    <row r="19" spans="2:2" s="12" customFormat="1" x14ac:dyDescent="0.2">
      <c r="B19" s="25" t="s">
        <v>46</v>
      </c>
    </row>
    <row r="20" spans="2:2" s="12" customFormat="1" x14ac:dyDescent="0.2">
      <c r="B20" s="25" t="s">
        <v>48</v>
      </c>
    </row>
    <row r="21" spans="2:2" s="11" customFormat="1" x14ac:dyDescent="0.2">
      <c r="B21" s="25" t="s">
        <v>47</v>
      </c>
    </row>
    <row r="22" spans="2:2" s="11" customFormat="1" ht="12.75" x14ac:dyDescent="0.2">
      <c r="B22" s="12"/>
    </row>
    <row r="23" spans="2:2" x14ac:dyDescent="0.2">
      <c r="B23" s="9"/>
    </row>
    <row r="24" spans="2:2" ht="15" x14ac:dyDescent="0.25">
      <c r="B24" s="24" t="s">
        <v>49</v>
      </c>
    </row>
    <row r="25" spans="2:2" s="11" customFormat="1" ht="12.75" x14ac:dyDescent="0.2"/>
    <row r="26" spans="2:2" s="11" customFormat="1" x14ac:dyDescent="0.2">
      <c r="B26" s="25" t="s">
        <v>69</v>
      </c>
    </row>
    <row r="27" spans="2:2" s="11" customFormat="1" ht="12.75" x14ac:dyDescent="0.2"/>
    <row r="28" spans="2:2" s="11" customFormat="1" ht="12.75" x14ac:dyDescent="0.2"/>
    <row r="29" spans="2:2" s="11" customFormat="1" ht="12.75" x14ac:dyDescent="0.2"/>
    <row r="32" spans="2:2" ht="18" x14ac:dyDescent="0.25">
      <c r="B32" s="8" t="s">
        <v>68</v>
      </c>
    </row>
    <row r="33" spans="2:2" x14ac:dyDescent="0.2">
      <c r="B33" s="11"/>
    </row>
    <row r="34" spans="2:2" x14ac:dyDescent="0.2">
      <c r="B34" s="11" t="s">
        <v>20</v>
      </c>
    </row>
    <row r="35" spans="2:2" x14ac:dyDescent="0.2">
      <c r="B35" s="11" t="s">
        <v>66</v>
      </c>
    </row>
    <row r="36" spans="2:2" x14ac:dyDescent="0.2">
      <c r="B36" s="11" t="s">
        <v>21</v>
      </c>
    </row>
    <row r="37" spans="2:2" x14ac:dyDescent="0.2">
      <c r="B37" s="11" t="s">
        <v>22</v>
      </c>
    </row>
    <row r="38" spans="2:2" x14ac:dyDescent="0.2">
      <c r="B38" s="11" t="s">
        <v>23</v>
      </c>
    </row>
    <row r="39" spans="2:2" x14ac:dyDescent="0.2">
      <c r="B39" s="11" t="s">
        <v>65</v>
      </c>
    </row>
    <row r="40" spans="2:2" x14ac:dyDescent="0.2">
      <c r="B40" s="11" t="s">
        <v>36</v>
      </c>
    </row>
    <row r="41" spans="2:2" x14ac:dyDescent="0.2">
      <c r="B41" s="11" t="s">
        <v>26</v>
      </c>
    </row>
    <row r="42" spans="2:2" x14ac:dyDescent="0.2">
      <c r="B42" s="11" t="s">
        <v>70</v>
      </c>
    </row>
  </sheetData>
  <hyperlinks>
    <hyperlink ref="B18" location="'3.1.'!A1" display="3.1. PFĮ paskolų ir BVP santykio atotrūkis"/>
    <hyperlink ref="B19" location="'3.2.'!A1" display="3.2. Būsto kainų ir namų ūkių pajamų santykio atotrūkis"/>
    <hyperlink ref="B20" location="'3.3.'!A1" display="3.3. PFĮ paskolų ir indėlių santykis"/>
    <hyperlink ref="B21" location="'3.4.'!A1" display="3.4. Einamosios sąskaitos balanso ir BVP santykis"/>
    <hyperlink ref="B7" location="'1.2.Orientacinės AKR normos'!A1" display="1.2. Orientacinės rezervo normos"/>
    <hyperlink ref="B12" location="'2.1.'!A1" display="2.1. Kredito ir BPS santykio atotrūkis (apskaičiuotas taikant prognozę)"/>
    <hyperlink ref="B14" location="'2.2.'!A1" display="2.2. Standartizuotas kredito ir BVP santykio atotrūkis"/>
    <hyperlink ref="B26" location="'4.Kiti rodikliai'!A1" display="4. Rodikliai"/>
    <hyperlink ref="B6" location="'1.1.Sprendimas'!A1" display="1.1. Sprendimas dėl taikomos AKR normos"/>
  </hyperlinks>
  <pageMargins left="0.7" right="0.7" top="0.75" bottom="0.75" header="0.3" footer="0.3"/>
  <pageSetup paperSize="9" scale="73" orientation="portrait" r:id="rId1"/>
  <headerFooter>
    <oddHeader>&amp;R&amp;"Arial,Regular"&amp;10Page &amp;P of &amp;N</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J113"/>
  <sheetViews>
    <sheetView zoomScaleNormal="100" workbookViewId="0">
      <pane ySplit="7" topLeftCell="A8" activePane="bottomLeft" state="frozen"/>
      <selection activeCell="B1" sqref="B1"/>
      <selection pane="bottomLeft"/>
    </sheetView>
  </sheetViews>
  <sheetFormatPr defaultColWidth="8.85546875" defaultRowHeight="12.75" x14ac:dyDescent="0.2"/>
  <cols>
    <col min="1" max="1" width="10.85546875" style="81" customWidth="1"/>
    <col min="2" max="5" width="15.42578125" style="82" customWidth="1"/>
    <col min="6" max="6" width="17" style="82" customWidth="1"/>
    <col min="7" max="7" width="15.42578125" style="82" customWidth="1"/>
    <col min="8" max="8" width="17.7109375" style="82" customWidth="1"/>
    <col min="9" max="9" width="15.42578125" style="82" customWidth="1"/>
    <col min="10" max="10" width="18" style="82" customWidth="1"/>
    <col min="11" max="16384" width="8.85546875" style="82"/>
  </cols>
  <sheetData>
    <row r="1" spans="1:10" ht="15" x14ac:dyDescent="0.25">
      <c r="A1" s="13" t="s">
        <v>54</v>
      </c>
      <c r="B1" s="43"/>
      <c r="C1" s="43"/>
      <c r="D1" s="43"/>
      <c r="E1" s="43"/>
      <c r="F1" s="43"/>
      <c r="G1" s="43"/>
      <c r="H1" s="43"/>
      <c r="I1" s="43"/>
      <c r="J1" s="43"/>
    </row>
    <row r="2" spans="1:10" x14ac:dyDescent="0.2">
      <c r="A2" s="17" t="s">
        <v>64</v>
      </c>
      <c r="B2" s="44"/>
      <c r="C2" s="44"/>
      <c r="D2" s="44"/>
      <c r="E2" s="44"/>
      <c r="F2" s="44"/>
      <c r="G2" s="44"/>
      <c r="H2" s="44"/>
      <c r="I2" s="44"/>
      <c r="J2" s="44"/>
    </row>
    <row r="3" spans="1:10" ht="40.5" customHeight="1" x14ac:dyDescent="0.2">
      <c r="A3" s="107" t="s">
        <v>86</v>
      </c>
      <c r="B3" s="107"/>
      <c r="C3" s="107"/>
      <c r="D3" s="107"/>
      <c r="E3" s="107"/>
      <c r="F3" s="107"/>
      <c r="G3" s="107"/>
      <c r="H3" s="107"/>
      <c r="I3" s="107"/>
      <c r="J3" s="107"/>
    </row>
    <row r="4" spans="1:10" x14ac:dyDescent="0.2">
      <c r="A4" s="2"/>
      <c r="B4" s="43"/>
      <c r="C4" s="43"/>
      <c r="D4" s="43"/>
      <c r="E4" s="43"/>
      <c r="F4" s="43"/>
      <c r="G4" s="43"/>
      <c r="H4" s="43"/>
      <c r="I4" s="43"/>
      <c r="J4" s="43"/>
    </row>
    <row r="5" spans="1:10" s="83" customFormat="1" ht="42.75" customHeight="1" x14ac:dyDescent="0.25">
      <c r="A5" s="26"/>
      <c r="B5" s="108" t="s">
        <v>11</v>
      </c>
      <c r="C5" s="109"/>
      <c r="D5" s="110" t="s">
        <v>14</v>
      </c>
      <c r="E5" s="109"/>
      <c r="F5" s="49" t="s">
        <v>15</v>
      </c>
      <c r="G5" s="49" t="s">
        <v>16</v>
      </c>
      <c r="H5" s="110" t="s">
        <v>17</v>
      </c>
      <c r="I5" s="109"/>
      <c r="J5" s="45" t="s">
        <v>18</v>
      </c>
    </row>
    <row r="6" spans="1:10" s="83" customFormat="1" ht="68.25" customHeight="1" x14ac:dyDescent="0.25">
      <c r="A6" s="26"/>
      <c r="B6" s="45" t="s">
        <v>57</v>
      </c>
      <c r="C6" s="50" t="s">
        <v>58</v>
      </c>
      <c r="D6" s="51" t="s">
        <v>59</v>
      </c>
      <c r="E6" s="51" t="s">
        <v>61</v>
      </c>
      <c r="F6" s="49" t="s">
        <v>60</v>
      </c>
      <c r="G6" s="49" t="s">
        <v>62</v>
      </c>
      <c r="H6" s="92" t="s">
        <v>91</v>
      </c>
      <c r="I6" s="93" t="s">
        <v>90</v>
      </c>
      <c r="J6" s="45" t="s">
        <v>63</v>
      </c>
    </row>
    <row r="7" spans="1:10" s="84" customFormat="1" ht="17.25" customHeight="1" x14ac:dyDescent="0.25">
      <c r="A7" s="61" t="s">
        <v>13</v>
      </c>
      <c r="B7" s="58" t="s">
        <v>0</v>
      </c>
      <c r="C7" s="62" t="s">
        <v>12</v>
      </c>
      <c r="D7" s="63" t="s">
        <v>12</v>
      </c>
      <c r="E7" s="64" t="s">
        <v>12</v>
      </c>
      <c r="F7" s="65" t="s">
        <v>12</v>
      </c>
      <c r="G7" s="65" t="s">
        <v>12</v>
      </c>
      <c r="H7" s="63" t="s">
        <v>12</v>
      </c>
      <c r="I7" s="64" t="s">
        <v>12</v>
      </c>
      <c r="J7" s="58" t="s">
        <v>0</v>
      </c>
    </row>
    <row r="8" spans="1:10" x14ac:dyDescent="0.2">
      <c r="A8" s="38">
        <v>34699</v>
      </c>
      <c r="B8" s="91" t="s">
        <v>89</v>
      </c>
      <c r="C8" s="91" t="s">
        <v>89</v>
      </c>
      <c r="D8" s="91" t="s">
        <v>89</v>
      </c>
      <c r="E8" s="91">
        <v>13.9</v>
      </c>
      <c r="F8" s="91" t="s">
        <v>89</v>
      </c>
      <c r="G8" s="91" t="s">
        <v>89</v>
      </c>
      <c r="H8" s="91" t="s">
        <v>89</v>
      </c>
      <c r="I8" s="91" t="s">
        <v>89</v>
      </c>
      <c r="J8" s="91" t="s">
        <v>89</v>
      </c>
    </row>
    <row r="9" spans="1:10" x14ac:dyDescent="0.2">
      <c r="A9" s="38">
        <v>34789</v>
      </c>
      <c r="B9" s="91" t="s">
        <v>89</v>
      </c>
      <c r="C9" s="91" t="s">
        <v>89</v>
      </c>
      <c r="D9" s="91" t="s">
        <v>89</v>
      </c>
      <c r="E9" s="91">
        <v>14.31</v>
      </c>
      <c r="F9" s="91" t="s">
        <v>89</v>
      </c>
      <c r="G9" s="91" t="s">
        <v>89</v>
      </c>
      <c r="H9" s="91" t="s">
        <v>89</v>
      </c>
      <c r="I9" s="91" t="s">
        <v>89</v>
      </c>
      <c r="J9" s="91" t="s">
        <v>89</v>
      </c>
    </row>
    <row r="10" spans="1:10" x14ac:dyDescent="0.2">
      <c r="A10" s="38">
        <v>34880</v>
      </c>
      <c r="B10" s="91" t="s">
        <v>89</v>
      </c>
      <c r="C10" s="91" t="s">
        <v>89</v>
      </c>
      <c r="D10" s="91" t="s">
        <v>89</v>
      </c>
      <c r="E10" s="91">
        <v>8.7200000000000006</v>
      </c>
      <c r="F10" s="91" t="s">
        <v>89</v>
      </c>
      <c r="G10" s="91" t="s">
        <v>89</v>
      </c>
      <c r="H10" s="91" t="s">
        <v>89</v>
      </c>
      <c r="I10" s="91" t="s">
        <v>89</v>
      </c>
      <c r="J10" s="91" t="s">
        <v>89</v>
      </c>
    </row>
    <row r="11" spans="1:10" x14ac:dyDescent="0.2">
      <c r="A11" s="38">
        <v>34972</v>
      </c>
      <c r="B11" s="91" t="s">
        <v>89</v>
      </c>
      <c r="C11" s="91" t="s">
        <v>89</v>
      </c>
      <c r="D11" s="91" t="s">
        <v>89</v>
      </c>
      <c r="E11" s="91">
        <v>6.75</v>
      </c>
      <c r="F11" s="91" t="s">
        <v>89</v>
      </c>
      <c r="G11" s="91" t="s">
        <v>89</v>
      </c>
      <c r="H11" s="91" t="s">
        <v>89</v>
      </c>
      <c r="I11" s="91" t="s">
        <v>89</v>
      </c>
      <c r="J11" s="91" t="s">
        <v>89</v>
      </c>
    </row>
    <row r="12" spans="1:10" x14ac:dyDescent="0.2">
      <c r="A12" s="38">
        <v>35064</v>
      </c>
      <c r="B12" s="91" t="s">
        <v>89</v>
      </c>
      <c r="C12" s="91" t="s">
        <v>89</v>
      </c>
      <c r="D12" s="91" t="s">
        <v>89</v>
      </c>
      <c r="E12" s="91">
        <v>-12.78</v>
      </c>
      <c r="F12" s="91">
        <v>-9.17</v>
      </c>
      <c r="G12" s="91" t="s">
        <v>89</v>
      </c>
      <c r="H12" s="91" t="s">
        <v>89</v>
      </c>
      <c r="I12" s="91" t="s">
        <v>89</v>
      </c>
      <c r="J12" s="91" t="s">
        <v>89</v>
      </c>
    </row>
    <row r="13" spans="1:10" x14ac:dyDescent="0.2">
      <c r="A13" s="38">
        <v>35155</v>
      </c>
      <c r="B13" s="91" t="s">
        <v>89</v>
      </c>
      <c r="C13" s="91" t="s">
        <v>89</v>
      </c>
      <c r="D13" s="91" t="s">
        <v>89</v>
      </c>
      <c r="E13" s="91">
        <v>-23.53</v>
      </c>
      <c r="F13" s="91">
        <v>-7.61</v>
      </c>
      <c r="G13" s="91" t="s">
        <v>89</v>
      </c>
      <c r="H13" s="91" t="s">
        <v>89</v>
      </c>
      <c r="I13" s="91" t="s">
        <v>89</v>
      </c>
      <c r="J13" s="91" t="s">
        <v>89</v>
      </c>
    </row>
    <row r="14" spans="1:10" x14ac:dyDescent="0.2">
      <c r="A14" s="38">
        <v>35246</v>
      </c>
      <c r="B14" s="91" t="s">
        <v>89</v>
      </c>
      <c r="C14" s="91" t="s">
        <v>89</v>
      </c>
      <c r="D14" s="91" t="s">
        <v>89</v>
      </c>
      <c r="E14" s="91">
        <v>-28.89</v>
      </c>
      <c r="F14" s="91">
        <v>-7.67</v>
      </c>
      <c r="G14" s="91" t="s">
        <v>89</v>
      </c>
      <c r="H14" s="91" t="s">
        <v>89</v>
      </c>
      <c r="I14" s="91" t="s">
        <v>89</v>
      </c>
      <c r="J14" s="91" t="s">
        <v>89</v>
      </c>
    </row>
    <row r="15" spans="1:10" x14ac:dyDescent="0.2">
      <c r="A15" s="38">
        <v>35338</v>
      </c>
      <c r="B15" s="91" t="s">
        <v>89</v>
      </c>
      <c r="C15" s="91" t="s">
        <v>89</v>
      </c>
      <c r="D15" s="91" t="s">
        <v>89</v>
      </c>
      <c r="E15" s="91">
        <v>-23.73</v>
      </c>
      <c r="F15" s="91">
        <v>-7.74</v>
      </c>
      <c r="G15" s="91" t="s">
        <v>89</v>
      </c>
      <c r="H15" s="91" t="s">
        <v>89</v>
      </c>
      <c r="I15" s="91" t="s">
        <v>89</v>
      </c>
      <c r="J15" s="91" t="s">
        <v>89</v>
      </c>
    </row>
    <row r="16" spans="1:10" x14ac:dyDescent="0.2">
      <c r="A16" s="38">
        <v>35430</v>
      </c>
      <c r="B16" s="91" t="s">
        <v>89</v>
      </c>
      <c r="C16" s="91" t="s">
        <v>89</v>
      </c>
      <c r="D16" s="91">
        <v>6.95</v>
      </c>
      <c r="E16" s="91">
        <v>-17.22</v>
      </c>
      <c r="F16" s="91">
        <v>-8.6199999999999992</v>
      </c>
      <c r="G16" s="91" t="s">
        <v>89</v>
      </c>
      <c r="H16" s="91" t="s">
        <v>89</v>
      </c>
      <c r="I16" s="91" t="s">
        <v>89</v>
      </c>
      <c r="J16" s="91" t="s">
        <v>89</v>
      </c>
    </row>
    <row r="17" spans="1:10" x14ac:dyDescent="0.2">
      <c r="A17" s="38">
        <v>35520</v>
      </c>
      <c r="B17" s="91" t="s">
        <v>89</v>
      </c>
      <c r="C17" s="91" t="s">
        <v>89</v>
      </c>
      <c r="D17" s="91">
        <v>15.03</v>
      </c>
      <c r="E17" s="91">
        <v>-7.36</v>
      </c>
      <c r="F17" s="91">
        <v>-8.91</v>
      </c>
      <c r="G17" s="91" t="s">
        <v>89</v>
      </c>
      <c r="H17" s="91" t="s">
        <v>89</v>
      </c>
      <c r="I17" s="91" t="s">
        <v>89</v>
      </c>
      <c r="J17" s="91" t="s">
        <v>89</v>
      </c>
    </row>
    <row r="18" spans="1:10" x14ac:dyDescent="0.2">
      <c r="A18" s="38">
        <v>35611</v>
      </c>
      <c r="B18" s="91" t="s">
        <v>89</v>
      </c>
      <c r="C18" s="91" t="s">
        <v>89</v>
      </c>
      <c r="D18" s="91">
        <v>5.74</v>
      </c>
      <c r="E18" s="91">
        <v>-2.95</v>
      </c>
      <c r="F18" s="91">
        <v>-9.68</v>
      </c>
      <c r="G18" s="91" t="s">
        <v>89</v>
      </c>
      <c r="H18" s="91" t="s">
        <v>89</v>
      </c>
      <c r="I18" s="91" t="s">
        <v>89</v>
      </c>
      <c r="J18" s="91" t="s">
        <v>89</v>
      </c>
    </row>
    <row r="19" spans="1:10" x14ac:dyDescent="0.2">
      <c r="A19" s="38">
        <v>35703</v>
      </c>
      <c r="B19" s="91" t="s">
        <v>89</v>
      </c>
      <c r="C19" s="91" t="s">
        <v>89</v>
      </c>
      <c r="D19" s="91">
        <v>4.1399999999999997</v>
      </c>
      <c r="E19" s="91">
        <v>-1.78</v>
      </c>
      <c r="F19" s="91">
        <v>-9.57</v>
      </c>
      <c r="G19" s="91" t="s">
        <v>89</v>
      </c>
      <c r="H19" s="91" t="s">
        <v>89</v>
      </c>
      <c r="I19" s="91" t="s">
        <v>89</v>
      </c>
      <c r="J19" s="91" t="s">
        <v>89</v>
      </c>
    </row>
    <row r="20" spans="1:10" x14ac:dyDescent="0.2">
      <c r="A20" s="38">
        <v>35795</v>
      </c>
      <c r="B20" s="91" t="s">
        <v>89</v>
      </c>
      <c r="C20" s="91" t="s">
        <v>89</v>
      </c>
      <c r="D20" s="91">
        <v>15.68</v>
      </c>
      <c r="E20" s="91">
        <v>9.84</v>
      </c>
      <c r="F20" s="91">
        <v>-9.6999999999999993</v>
      </c>
      <c r="G20" s="91" t="s">
        <v>89</v>
      </c>
      <c r="H20" s="91" t="s">
        <v>89</v>
      </c>
      <c r="I20" s="91" t="s">
        <v>89</v>
      </c>
      <c r="J20" s="91" t="s">
        <v>89</v>
      </c>
    </row>
    <row r="21" spans="1:10" x14ac:dyDescent="0.2">
      <c r="A21" s="38">
        <v>35885</v>
      </c>
      <c r="B21" s="91" t="s">
        <v>89</v>
      </c>
      <c r="C21" s="91" t="s">
        <v>89</v>
      </c>
      <c r="D21" s="91">
        <v>9.85</v>
      </c>
      <c r="E21" s="91">
        <v>7.94</v>
      </c>
      <c r="F21" s="91">
        <v>-9.7200000000000006</v>
      </c>
      <c r="G21" s="91" t="s">
        <v>89</v>
      </c>
      <c r="H21" s="91" t="s">
        <v>89</v>
      </c>
      <c r="I21" s="91" t="s">
        <v>89</v>
      </c>
      <c r="J21" s="91" t="s">
        <v>89</v>
      </c>
    </row>
    <row r="22" spans="1:10" x14ac:dyDescent="0.2">
      <c r="A22" s="38">
        <v>35976</v>
      </c>
      <c r="B22" s="91" t="s">
        <v>89</v>
      </c>
      <c r="C22" s="91" t="s">
        <v>89</v>
      </c>
      <c r="D22" s="91">
        <v>26.45</v>
      </c>
      <c r="E22" s="91">
        <v>15.97</v>
      </c>
      <c r="F22" s="91">
        <v>-9.86</v>
      </c>
      <c r="G22" s="91" t="s">
        <v>89</v>
      </c>
      <c r="H22" s="91" t="s">
        <v>89</v>
      </c>
      <c r="I22" s="91" t="s">
        <v>89</v>
      </c>
      <c r="J22" s="91" t="s">
        <v>89</v>
      </c>
    </row>
    <row r="23" spans="1:10" x14ac:dyDescent="0.2">
      <c r="A23" s="38">
        <v>36068</v>
      </c>
      <c r="B23" s="91" t="s">
        <v>89</v>
      </c>
      <c r="C23" s="91" t="s">
        <v>89</v>
      </c>
      <c r="D23" s="91">
        <v>29.5</v>
      </c>
      <c r="E23" s="91">
        <v>19.02</v>
      </c>
      <c r="F23" s="91">
        <v>-11.79</v>
      </c>
      <c r="G23" s="91" t="s">
        <v>89</v>
      </c>
      <c r="H23" s="91" t="s">
        <v>89</v>
      </c>
      <c r="I23" s="91" t="s">
        <v>89</v>
      </c>
      <c r="J23" s="91" t="s">
        <v>89</v>
      </c>
    </row>
    <row r="24" spans="1:10" x14ac:dyDescent="0.2">
      <c r="A24" s="38">
        <v>36160</v>
      </c>
      <c r="B24" s="75">
        <v>73.290000000000006</v>
      </c>
      <c r="C24" s="91" t="s">
        <v>89</v>
      </c>
      <c r="D24" s="91">
        <v>16.670000000000002</v>
      </c>
      <c r="E24" s="91">
        <v>10.76</v>
      </c>
      <c r="F24" s="91">
        <v>-11.55</v>
      </c>
      <c r="G24" s="91" t="s">
        <v>89</v>
      </c>
      <c r="H24" s="91" t="s">
        <v>89</v>
      </c>
      <c r="I24" s="91" t="s">
        <v>89</v>
      </c>
      <c r="J24" s="91" t="s">
        <v>89</v>
      </c>
    </row>
    <row r="25" spans="1:10" x14ac:dyDescent="0.2">
      <c r="A25" s="38">
        <v>36250</v>
      </c>
      <c r="B25" s="75">
        <v>70.33</v>
      </c>
      <c r="C25" s="91" t="s">
        <v>89</v>
      </c>
      <c r="D25" s="91">
        <v>24.12</v>
      </c>
      <c r="E25" s="91">
        <v>18.29</v>
      </c>
      <c r="F25" s="91">
        <v>-11.19</v>
      </c>
      <c r="G25" s="91" t="s">
        <v>89</v>
      </c>
      <c r="H25" s="91" t="s">
        <v>89</v>
      </c>
      <c r="I25" s="91" t="s">
        <v>89</v>
      </c>
      <c r="J25" s="91" t="s">
        <v>89</v>
      </c>
    </row>
    <row r="26" spans="1:10" x14ac:dyDescent="0.2">
      <c r="A26" s="38">
        <v>36341</v>
      </c>
      <c r="B26" s="75">
        <v>65.599999999999994</v>
      </c>
      <c r="C26" s="91" t="s">
        <v>89</v>
      </c>
      <c r="D26" s="91">
        <v>23.28</v>
      </c>
      <c r="E26" s="91">
        <v>19.190000000000001</v>
      </c>
      <c r="F26" s="91">
        <v>-11.94</v>
      </c>
      <c r="G26" s="91" t="s">
        <v>89</v>
      </c>
      <c r="H26" s="91" t="s">
        <v>89</v>
      </c>
      <c r="I26" s="91" t="s">
        <v>89</v>
      </c>
      <c r="J26" s="91" t="s">
        <v>89</v>
      </c>
    </row>
    <row r="27" spans="1:10" x14ac:dyDescent="0.2">
      <c r="A27" s="38">
        <v>36433</v>
      </c>
      <c r="B27" s="75">
        <v>62.84</v>
      </c>
      <c r="C27" s="91" t="s">
        <v>89</v>
      </c>
      <c r="D27" s="91">
        <v>21.25</v>
      </c>
      <c r="E27" s="91">
        <v>19.32</v>
      </c>
      <c r="F27" s="91">
        <v>-10.95</v>
      </c>
      <c r="G27" s="91" t="s">
        <v>89</v>
      </c>
      <c r="H27" s="91" t="s">
        <v>89</v>
      </c>
      <c r="I27" s="91" t="s">
        <v>89</v>
      </c>
      <c r="J27" s="91" t="s">
        <v>89</v>
      </c>
    </row>
    <row r="28" spans="1:10" x14ac:dyDescent="0.2">
      <c r="A28" s="38">
        <v>36525</v>
      </c>
      <c r="B28" s="75">
        <v>61.61</v>
      </c>
      <c r="C28" s="91">
        <v>-15.07</v>
      </c>
      <c r="D28" s="91">
        <v>14.35</v>
      </c>
      <c r="E28" s="91">
        <v>13.15</v>
      </c>
      <c r="F28" s="91">
        <v>-10.88</v>
      </c>
      <c r="G28" s="91" t="s">
        <v>89</v>
      </c>
      <c r="H28" s="91" t="s">
        <v>89</v>
      </c>
      <c r="I28" s="91" t="s">
        <v>89</v>
      </c>
      <c r="J28" s="91">
        <v>29.86</v>
      </c>
    </row>
    <row r="29" spans="1:10" x14ac:dyDescent="0.2">
      <c r="A29" s="38">
        <v>36616</v>
      </c>
      <c r="B29" s="75">
        <v>59.17</v>
      </c>
      <c r="C29" s="91">
        <v>-17.260000000000002</v>
      </c>
      <c r="D29" s="91">
        <v>3.66</v>
      </c>
      <c r="E29" s="91">
        <v>1.24</v>
      </c>
      <c r="F29" s="91">
        <v>-10.31</v>
      </c>
      <c r="G29" s="91" t="s">
        <v>89</v>
      </c>
      <c r="H29" s="91" t="s">
        <v>89</v>
      </c>
      <c r="I29" s="91" t="s">
        <v>89</v>
      </c>
      <c r="J29" s="91">
        <v>30.63</v>
      </c>
    </row>
    <row r="30" spans="1:10" x14ac:dyDescent="0.2">
      <c r="A30" s="38">
        <v>36707</v>
      </c>
      <c r="B30" s="75">
        <v>62.62</v>
      </c>
      <c r="C30" s="91">
        <v>-9.1999999999999993</v>
      </c>
      <c r="D30" s="91">
        <v>1.94</v>
      </c>
      <c r="E30" s="91">
        <v>-2.13</v>
      </c>
      <c r="F30" s="91">
        <v>-8.42</v>
      </c>
      <c r="G30" s="91" t="s">
        <v>89</v>
      </c>
      <c r="H30" s="91" t="s">
        <v>89</v>
      </c>
      <c r="I30" s="91" t="s">
        <v>89</v>
      </c>
      <c r="J30" s="91">
        <v>29.66</v>
      </c>
    </row>
    <row r="31" spans="1:10" x14ac:dyDescent="0.2">
      <c r="A31" s="38">
        <v>36799</v>
      </c>
      <c r="B31" s="75">
        <v>60.23</v>
      </c>
      <c r="C31" s="91">
        <v>-9.08</v>
      </c>
      <c r="D31" s="91">
        <v>-2.58</v>
      </c>
      <c r="E31" s="91">
        <v>-12.92</v>
      </c>
      <c r="F31" s="91">
        <v>-7.07</v>
      </c>
      <c r="G31" s="91" t="s">
        <v>89</v>
      </c>
      <c r="H31" s="91" t="s">
        <v>89</v>
      </c>
      <c r="I31" s="91" t="s">
        <v>89</v>
      </c>
      <c r="J31" s="91">
        <v>27.05</v>
      </c>
    </row>
    <row r="32" spans="1:10" x14ac:dyDescent="0.2">
      <c r="A32" s="38">
        <v>36891</v>
      </c>
      <c r="B32" s="75">
        <v>64.27</v>
      </c>
      <c r="C32" s="91">
        <v>-1.42</v>
      </c>
      <c r="D32" s="91">
        <v>4.7300000000000004</v>
      </c>
      <c r="E32" s="91">
        <v>-8.15</v>
      </c>
      <c r="F32" s="91">
        <v>-5.85</v>
      </c>
      <c r="G32" s="91" t="s">
        <v>89</v>
      </c>
      <c r="H32" s="91" t="s">
        <v>89</v>
      </c>
      <c r="I32" s="91" t="s">
        <v>89</v>
      </c>
      <c r="J32" s="91">
        <v>27.29</v>
      </c>
    </row>
    <row r="33" spans="1:10" x14ac:dyDescent="0.2">
      <c r="A33" s="38">
        <v>36981</v>
      </c>
      <c r="B33" s="75">
        <v>68.849999999999994</v>
      </c>
      <c r="C33" s="91">
        <v>11.69</v>
      </c>
      <c r="D33" s="91">
        <v>8.57</v>
      </c>
      <c r="E33" s="91">
        <v>0.47</v>
      </c>
      <c r="F33" s="91">
        <v>-5.72</v>
      </c>
      <c r="G33" s="91" t="s">
        <v>89</v>
      </c>
      <c r="H33" s="91" t="s">
        <v>89</v>
      </c>
      <c r="I33" s="91" t="s">
        <v>89</v>
      </c>
      <c r="J33" s="91">
        <v>27.67</v>
      </c>
    </row>
    <row r="34" spans="1:10" x14ac:dyDescent="0.2">
      <c r="A34" s="38">
        <v>37072</v>
      </c>
      <c r="B34" s="75">
        <v>70.97</v>
      </c>
      <c r="C34" s="91">
        <v>11.89</v>
      </c>
      <c r="D34" s="91">
        <v>-1.06</v>
      </c>
      <c r="E34" s="91">
        <v>-2.38</v>
      </c>
      <c r="F34" s="91">
        <v>-5.21</v>
      </c>
      <c r="G34" s="91" t="s">
        <v>89</v>
      </c>
      <c r="H34" s="91" t="s">
        <v>89</v>
      </c>
      <c r="I34" s="91" t="s">
        <v>89</v>
      </c>
      <c r="J34" s="91">
        <v>25.33</v>
      </c>
    </row>
    <row r="35" spans="1:10" x14ac:dyDescent="0.2">
      <c r="A35" s="38">
        <v>37164</v>
      </c>
      <c r="B35" s="75">
        <v>78.260000000000005</v>
      </c>
      <c r="C35" s="91">
        <v>31.87</v>
      </c>
      <c r="D35" s="91">
        <v>-2.79</v>
      </c>
      <c r="E35" s="91">
        <v>6.27</v>
      </c>
      <c r="F35" s="91">
        <v>-4.26</v>
      </c>
      <c r="G35" s="91" t="s">
        <v>89</v>
      </c>
      <c r="H35" s="91" t="s">
        <v>89</v>
      </c>
      <c r="I35" s="91" t="s">
        <v>89</v>
      </c>
      <c r="J35" s="91">
        <v>21.5</v>
      </c>
    </row>
    <row r="36" spans="1:10" x14ac:dyDescent="0.2">
      <c r="A36" s="38">
        <v>37256</v>
      </c>
      <c r="B36" s="75">
        <v>87.64</v>
      </c>
      <c r="C36" s="91">
        <v>40.57</v>
      </c>
      <c r="D36" s="91">
        <v>1.23</v>
      </c>
      <c r="E36" s="91">
        <v>17.93</v>
      </c>
      <c r="F36" s="91">
        <v>-4.68</v>
      </c>
      <c r="G36" s="91" t="s">
        <v>89</v>
      </c>
      <c r="H36" s="91" t="s">
        <v>89</v>
      </c>
      <c r="I36" s="91" t="s">
        <v>89</v>
      </c>
      <c r="J36" s="91">
        <v>21.88</v>
      </c>
    </row>
    <row r="37" spans="1:10" x14ac:dyDescent="0.2">
      <c r="A37" s="38">
        <v>37346</v>
      </c>
      <c r="B37" s="75">
        <v>72.52</v>
      </c>
      <c r="C37" s="91">
        <v>10.3</v>
      </c>
      <c r="D37" s="91">
        <v>1.21</v>
      </c>
      <c r="E37" s="91">
        <v>18.77</v>
      </c>
      <c r="F37" s="91">
        <v>-4.57</v>
      </c>
      <c r="G37" s="91" t="s">
        <v>89</v>
      </c>
      <c r="H37" s="91" t="s">
        <v>89</v>
      </c>
      <c r="I37" s="91" t="s">
        <v>89</v>
      </c>
      <c r="J37" s="91">
        <v>24.16</v>
      </c>
    </row>
    <row r="38" spans="1:10" x14ac:dyDescent="0.2">
      <c r="A38" s="38">
        <v>37437</v>
      </c>
      <c r="B38" s="75">
        <v>80.38</v>
      </c>
      <c r="C38" s="91">
        <v>18.95</v>
      </c>
      <c r="D38" s="91">
        <v>4.7</v>
      </c>
      <c r="E38" s="91">
        <v>23.03</v>
      </c>
      <c r="F38" s="91">
        <v>-5.0999999999999996</v>
      </c>
      <c r="G38" s="91" t="s">
        <v>89</v>
      </c>
      <c r="H38" s="91" t="s">
        <v>89</v>
      </c>
      <c r="I38" s="91" t="s">
        <v>89</v>
      </c>
      <c r="J38" s="91">
        <v>26.31</v>
      </c>
    </row>
    <row r="39" spans="1:10" x14ac:dyDescent="0.2">
      <c r="A39" s="38">
        <v>37529</v>
      </c>
      <c r="B39" s="75">
        <v>80.63</v>
      </c>
      <c r="C39" s="91">
        <v>10.79</v>
      </c>
      <c r="D39" s="91">
        <v>12.71</v>
      </c>
      <c r="E39" s="91">
        <v>33.909999999999997</v>
      </c>
      <c r="F39" s="91">
        <v>-5.32</v>
      </c>
      <c r="G39" s="91" t="s">
        <v>89</v>
      </c>
      <c r="H39" s="91" t="s">
        <v>89</v>
      </c>
      <c r="I39" s="91" t="s">
        <v>89</v>
      </c>
      <c r="J39" s="91">
        <v>25.82</v>
      </c>
    </row>
    <row r="40" spans="1:10" x14ac:dyDescent="0.2">
      <c r="A40" s="38">
        <v>37621</v>
      </c>
      <c r="B40" s="75">
        <v>80.19</v>
      </c>
      <c r="C40" s="91">
        <v>0.27</v>
      </c>
      <c r="D40" s="91">
        <v>9.8699999999999992</v>
      </c>
      <c r="E40" s="91">
        <v>31.24</v>
      </c>
      <c r="F40" s="91">
        <v>-5.09</v>
      </c>
      <c r="G40" s="91" t="s">
        <v>89</v>
      </c>
      <c r="H40" s="91" t="s">
        <v>89</v>
      </c>
      <c r="I40" s="91" t="s">
        <v>89</v>
      </c>
      <c r="J40" s="91">
        <v>25.71</v>
      </c>
    </row>
    <row r="41" spans="1:10" x14ac:dyDescent="0.2">
      <c r="A41" s="38">
        <v>37711</v>
      </c>
      <c r="B41" s="75">
        <v>84.97</v>
      </c>
      <c r="C41" s="91">
        <v>28.27</v>
      </c>
      <c r="D41" s="91">
        <v>12.8</v>
      </c>
      <c r="E41" s="91">
        <v>34.44</v>
      </c>
      <c r="F41" s="91">
        <v>-4.9000000000000004</v>
      </c>
      <c r="G41" s="91" t="s">
        <v>89</v>
      </c>
      <c r="H41" s="91" t="s">
        <v>89</v>
      </c>
      <c r="I41" s="91" t="s">
        <v>89</v>
      </c>
      <c r="J41" s="91">
        <v>27.22</v>
      </c>
    </row>
    <row r="42" spans="1:10" x14ac:dyDescent="0.2">
      <c r="A42" s="38">
        <v>37802</v>
      </c>
      <c r="B42" s="75">
        <v>85.82</v>
      </c>
      <c r="C42" s="91">
        <v>19.02</v>
      </c>
      <c r="D42" s="91">
        <v>18.649999999999999</v>
      </c>
      <c r="E42" s="91">
        <v>41.94</v>
      </c>
      <c r="F42" s="91">
        <v>-5.47</v>
      </c>
      <c r="G42" s="91" t="s">
        <v>89</v>
      </c>
      <c r="H42" s="91" t="s">
        <v>89</v>
      </c>
      <c r="I42" s="91" t="s">
        <v>89</v>
      </c>
      <c r="J42" s="91">
        <v>34.450000000000003</v>
      </c>
    </row>
    <row r="43" spans="1:10" x14ac:dyDescent="0.2">
      <c r="A43" s="38">
        <v>37894</v>
      </c>
      <c r="B43" s="75">
        <v>83.49</v>
      </c>
      <c r="C43" s="91">
        <v>16.100000000000001</v>
      </c>
      <c r="D43" s="91">
        <v>28.31</v>
      </c>
      <c r="E43" s="91">
        <v>52.17</v>
      </c>
      <c r="F43" s="91">
        <v>-6.35</v>
      </c>
      <c r="G43" s="91" t="s">
        <v>89</v>
      </c>
      <c r="H43" s="91" t="s">
        <v>89</v>
      </c>
      <c r="I43" s="91" t="s">
        <v>89</v>
      </c>
      <c r="J43" s="91">
        <v>47.91</v>
      </c>
    </row>
    <row r="44" spans="1:10" x14ac:dyDescent="0.2">
      <c r="A44" s="38">
        <v>37986</v>
      </c>
      <c r="B44" s="75">
        <v>78.63</v>
      </c>
      <c r="C44" s="91">
        <v>9.77</v>
      </c>
      <c r="D44" s="91">
        <v>34.6</v>
      </c>
      <c r="E44" s="91">
        <v>56.48</v>
      </c>
      <c r="F44" s="91">
        <v>-6.7</v>
      </c>
      <c r="G44" s="91" t="s">
        <v>89</v>
      </c>
      <c r="H44" s="91">
        <v>1.83</v>
      </c>
      <c r="I44" s="91">
        <v>0.86</v>
      </c>
      <c r="J44" s="91">
        <v>50.98</v>
      </c>
    </row>
    <row r="45" spans="1:10" x14ac:dyDescent="0.2">
      <c r="A45" s="38">
        <v>38077</v>
      </c>
      <c r="B45" s="75">
        <v>78.790000000000006</v>
      </c>
      <c r="C45" s="91">
        <v>3.44</v>
      </c>
      <c r="D45" s="91">
        <v>35.130000000000003</v>
      </c>
      <c r="E45" s="91">
        <v>61.66</v>
      </c>
      <c r="F45" s="91">
        <v>-7.64</v>
      </c>
      <c r="G45" s="91" t="s">
        <v>89</v>
      </c>
      <c r="H45" s="91">
        <v>1.78</v>
      </c>
      <c r="I45" s="91">
        <v>0.99</v>
      </c>
      <c r="J45" s="91">
        <v>59.52</v>
      </c>
    </row>
    <row r="46" spans="1:10" x14ac:dyDescent="0.2">
      <c r="A46" s="38">
        <v>38168</v>
      </c>
      <c r="B46" s="75">
        <v>81.709999999999994</v>
      </c>
      <c r="C46" s="91">
        <v>5.54</v>
      </c>
      <c r="D46" s="91">
        <v>39.409999999999997</v>
      </c>
      <c r="E46" s="91">
        <v>63.68</v>
      </c>
      <c r="F46" s="91">
        <v>-8.1999999999999993</v>
      </c>
      <c r="G46" s="91" t="s">
        <v>89</v>
      </c>
      <c r="H46" s="91">
        <v>1.76</v>
      </c>
      <c r="I46" s="91">
        <v>1.1399999999999999</v>
      </c>
      <c r="J46" s="91">
        <v>64.73</v>
      </c>
    </row>
    <row r="47" spans="1:10" x14ac:dyDescent="0.2">
      <c r="A47" s="38">
        <v>38260</v>
      </c>
      <c r="B47" s="75">
        <v>87.9</v>
      </c>
      <c r="C47" s="91">
        <v>16.54</v>
      </c>
      <c r="D47" s="91">
        <v>28.8</v>
      </c>
      <c r="E47" s="91">
        <v>45.3</v>
      </c>
      <c r="F47" s="91">
        <v>-8.5299999999999994</v>
      </c>
      <c r="G47" s="91" t="s">
        <v>89</v>
      </c>
      <c r="H47" s="91">
        <v>1.83</v>
      </c>
      <c r="I47" s="91">
        <v>1.3</v>
      </c>
      <c r="J47" s="91">
        <v>62.8</v>
      </c>
    </row>
    <row r="48" spans="1:10" x14ac:dyDescent="0.2">
      <c r="A48" s="38">
        <v>38352</v>
      </c>
      <c r="B48" s="75">
        <v>92.93</v>
      </c>
      <c r="C48" s="91">
        <v>34.200000000000003</v>
      </c>
      <c r="D48" s="91">
        <v>23.97</v>
      </c>
      <c r="E48" s="91">
        <v>38.659999999999997</v>
      </c>
      <c r="F48" s="91">
        <v>-7.61</v>
      </c>
      <c r="G48" s="91" t="s">
        <v>89</v>
      </c>
      <c r="H48" s="91">
        <v>1.88</v>
      </c>
      <c r="I48" s="91">
        <v>1.37</v>
      </c>
      <c r="J48" s="91">
        <v>74.62</v>
      </c>
    </row>
    <row r="49" spans="1:10" x14ac:dyDescent="0.2">
      <c r="A49" s="38">
        <v>38442</v>
      </c>
      <c r="B49" s="75">
        <v>103.14</v>
      </c>
      <c r="C49" s="91">
        <v>48.7</v>
      </c>
      <c r="D49" s="91">
        <v>27.93</v>
      </c>
      <c r="E49" s="91">
        <v>36.520000000000003</v>
      </c>
      <c r="F49" s="91">
        <v>-6.9</v>
      </c>
      <c r="G49" s="91" t="s">
        <v>89</v>
      </c>
      <c r="H49" s="91">
        <v>1.93</v>
      </c>
      <c r="I49" s="91">
        <v>1.49</v>
      </c>
      <c r="J49" s="91">
        <v>97.43</v>
      </c>
    </row>
    <row r="50" spans="1:10" x14ac:dyDescent="0.2">
      <c r="A50" s="38">
        <v>38533</v>
      </c>
      <c r="B50" s="75">
        <v>106.25</v>
      </c>
      <c r="C50" s="91">
        <v>49.86</v>
      </c>
      <c r="D50" s="91">
        <v>31.94</v>
      </c>
      <c r="E50" s="91">
        <v>36.659999999999997</v>
      </c>
      <c r="F50" s="91">
        <v>-6.68</v>
      </c>
      <c r="G50" s="91" t="s">
        <v>89</v>
      </c>
      <c r="H50" s="91">
        <v>1.97</v>
      </c>
      <c r="I50" s="91">
        <v>1.58</v>
      </c>
      <c r="J50" s="91">
        <v>116.91</v>
      </c>
    </row>
    <row r="51" spans="1:10" x14ac:dyDescent="0.2">
      <c r="A51" s="38">
        <v>38625</v>
      </c>
      <c r="B51" s="75">
        <v>109.79</v>
      </c>
      <c r="C51" s="91">
        <v>44.08</v>
      </c>
      <c r="D51" s="91">
        <v>37.49</v>
      </c>
      <c r="E51" s="91">
        <v>46.44</v>
      </c>
      <c r="F51" s="91">
        <v>-7.09</v>
      </c>
      <c r="G51" s="91" t="s">
        <v>89</v>
      </c>
      <c r="H51" s="91">
        <v>2.0099999999999998</v>
      </c>
      <c r="I51" s="91">
        <v>1.68</v>
      </c>
      <c r="J51" s="91">
        <v>132.19</v>
      </c>
    </row>
    <row r="52" spans="1:10" x14ac:dyDescent="0.2">
      <c r="A52" s="38">
        <v>38717</v>
      </c>
      <c r="B52" s="75">
        <v>130.80000000000001</v>
      </c>
      <c r="C52" s="91">
        <v>64.209999999999994</v>
      </c>
      <c r="D52" s="91">
        <v>37.78</v>
      </c>
      <c r="E52" s="91">
        <v>50.79</v>
      </c>
      <c r="F52" s="91">
        <v>-7.27</v>
      </c>
      <c r="G52" s="91" t="s">
        <v>89</v>
      </c>
      <c r="H52" s="91">
        <v>2.1</v>
      </c>
      <c r="I52" s="91">
        <v>1.82</v>
      </c>
      <c r="J52" s="91">
        <v>142.43</v>
      </c>
    </row>
    <row r="53" spans="1:10" x14ac:dyDescent="0.2">
      <c r="A53" s="38">
        <v>38807</v>
      </c>
      <c r="B53" s="75">
        <v>131.13999999999999</v>
      </c>
      <c r="C53" s="91">
        <v>47.02</v>
      </c>
      <c r="D53" s="91">
        <v>43.83</v>
      </c>
      <c r="E53" s="91">
        <v>56.01</v>
      </c>
      <c r="F53" s="91">
        <v>-8.57</v>
      </c>
      <c r="G53" s="91" t="s">
        <v>89</v>
      </c>
      <c r="H53" s="91">
        <v>2.33</v>
      </c>
      <c r="I53" s="91">
        <v>2.0099999999999998</v>
      </c>
      <c r="J53" s="91">
        <v>127.48</v>
      </c>
    </row>
    <row r="54" spans="1:10" x14ac:dyDescent="0.2">
      <c r="A54" s="38">
        <v>38898</v>
      </c>
      <c r="B54" s="75">
        <v>132.28</v>
      </c>
      <c r="C54" s="91">
        <v>46.12</v>
      </c>
      <c r="D54" s="91">
        <v>41.23</v>
      </c>
      <c r="E54" s="91">
        <v>57.19</v>
      </c>
      <c r="F54" s="91">
        <v>-9.0299999999999994</v>
      </c>
      <c r="G54" s="91" t="s">
        <v>89</v>
      </c>
      <c r="H54" s="91">
        <v>2.58</v>
      </c>
      <c r="I54" s="91">
        <v>2.29</v>
      </c>
      <c r="J54" s="91">
        <v>122.36</v>
      </c>
    </row>
    <row r="55" spans="1:10" x14ac:dyDescent="0.2">
      <c r="A55" s="38">
        <v>38990</v>
      </c>
      <c r="B55" s="75">
        <v>133.38</v>
      </c>
      <c r="C55" s="91">
        <v>43.66</v>
      </c>
      <c r="D55" s="91">
        <v>38.24</v>
      </c>
      <c r="E55" s="91">
        <v>52.11</v>
      </c>
      <c r="F55" s="91">
        <v>-10.050000000000001</v>
      </c>
      <c r="G55" s="91" t="s">
        <v>89</v>
      </c>
      <c r="H55" s="91">
        <v>2.76</v>
      </c>
      <c r="I55" s="91">
        <v>2.54</v>
      </c>
      <c r="J55" s="91">
        <v>117.46</v>
      </c>
    </row>
    <row r="56" spans="1:10" x14ac:dyDescent="0.2">
      <c r="A56" s="38">
        <v>39082</v>
      </c>
      <c r="B56" s="75">
        <v>141.72999999999999</v>
      </c>
      <c r="C56" s="91">
        <v>31.22</v>
      </c>
      <c r="D56" s="91">
        <v>37.14</v>
      </c>
      <c r="E56" s="91">
        <v>45.76</v>
      </c>
      <c r="F56" s="91">
        <v>-10.9</v>
      </c>
      <c r="G56" s="91" t="s">
        <v>89</v>
      </c>
      <c r="H56" s="91">
        <v>3.09</v>
      </c>
      <c r="I56" s="91">
        <v>2.89</v>
      </c>
      <c r="J56" s="91">
        <v>132.44</v>
      </c>
    </row>
    <row r="57" spans="1:10" x14ac:dyDescent="0.2">
      <c r="A57" s="38">
        <v>39172</v>
      </c>
      <c r="B57" s="75">
        <v>141.63</v>
      </c>
      <c r="C57" s="91">
        <v>28.47</v>
      </c>
      <c r="D57" s="91">
        <v>49.38</v>
      </c>
      <c r="E57" s="91">
        <v>41.91</v>
      </c>
      <c r="F57" s="91">
        <v>-12.39</v>
      </c>
      <c r="G57" s="91" t="s">
        <v>89</v>
      </c>
      <c r="H57" s="91">
        <v>3.48</v>
      </c>
      <c r="I57" s="91">
        <v>3.27</v>
      </c>
      <c r="J57" s="91">
        <v>150.69999999999999</v>
      </c>
    </row>
    <row r="58" spans="1:10" x14ac:dyDescent="0.2">
      <c r="A58" s="38">
        <v>39263</v>
      </c>
      <c r="B58" s="75">
        <v>144.15</v>
      </c>
      <c r="C58" s="91">
        <v>32.56</v>
      </c>
      <c r="D58" s="91">
        <v>47.21</v>
      </c>
      <c r="E58" s="91">
        <v>38.93</v>
      </c>
      <c r="F58" s="91">
        <v>-14.2</v>
      </c>
      <c r="G58" s="91" t="s">
        <v>89</v>
      </c>
      <c r="H58" s="91">
        <v>3.99</v>
      </c>
      <c r="I58" s="91">
        <v>3.64</v>
      </c>
      <c r="J58" s="91">
        <v>148.66999999999999</v>
      </c>
    </row>
    <row r="59" spans="1:10" x14ac:dyDescent="0.2">
      <c r="A59" s="38">
        <v>39355</v>
      </c>
      <c r="B59" s="75">
        <v>143.44</v>
      </c>
      <c r="C59" s="91">
        <v>28.28</v>
      </c>
      <c r="D59" s="91">
        <v>46.82</v>
      </c>
      <c r="E59" s="91">
        <v>38.06</v>
      </c>
      <c r="F59" s="91">
        <v>-14.59</v>
      </c>
      <c r="G59" s="91" t="s">
        <v>89</v>
      </c>
      <c r="H59" s="91">
        <v>4.3899999999999997</v>
      </c>
      <c r="I59" s="91">
        <v>4.17</v>
      </c>
      <c r="J59" s="91">
        <v>164.72</v>
      </c>
    </row>
    <row r="60" spans="1:10" x14ac:dyDescent="0.2">
      <c r="A60" s="38">
        <v>39447</v>
      </c>
      <c r="B60" s="75">
        <v>139.93</v>
      </c>
      <c r="C60" s="91">
        <v>17.7</v>
      </c>
      <c r="D60" s="91">
        <v>43.45</v>
      </c>
      <c r="E60" s="91">
        <v>35.06</v>
      </c>
      <c r="F60" s="91">
        <v>-15.48</v>
      </c>
      <c r="G60" s="91" t="s">
        <v>89</v>
      </c>
      <c r="H60" s="91">
        <v>4.96</v>
      </c>
      <c r="I60" s="91">
        <v>4.57</v>
      </c>
      <c r="J60" s="91">
        <v>161.68</v>
      </c>
    </row>
    <row r="61" spans="1:10" x14ac:dyDescent="0.2">
      <c r="A61" s="38">
        <v>39538</v>
      </c>
      <c r="B61" s="75">
        <v>139.04</v>
      </c>
      <c r="C61" s="91">
        <v>16.760000000000002</v>
      </c>
      <c r="D61" s="91">
        <v>28.97</v>
      </c>
      <c r="E61" s="91">
        <v>27.29</v>
      </c>
      <c r="F61" s="91">
        <v>-16.84</v>
      </c>
      <c r="G61" s="75">
        <v>11.45</v>
      </c>
      <c r="H61" s="91">
        <v>5.26</v>
      </c>
      <c r="I61" s="91">
        <v>4.87</v>
      </c>
      <c r="J61" s="91">
        <v>144.77000000000001</v>
      </c>
    </row>
    <row r="62" spans="1:10" x14ac:dyDescent="0.2">
      <c r="A62" s="38">
        <v>39629</v>
      </c>
      <c r="B62" s="75">
        <v>138.63</v>
      </c>
      <c r="C62" s="91">
        <v>16.079999999999998</v>
      </c>
      <c r="D62" s="91">
        <v>20.84</v>
      </c>
      <c r="E62" s="91">
        <v>21.01</v>
      </c>
      <c r="F62" s="91">
        <v>-16.690000000000001</v>
      </c>
      <c r="G62" s="75">
        <v>10.77</v>
      </c>
      <c r="H62" s="91">
        <v>5.4</v>
      </c>
      <c r="I62" s="91">
        <v>4.92</v>
      </c>
      <c r="J62" s="91">
        <v>130.30000000000001</v>
      </c>
    </row>
    <row r="63" spans="1:10" x14ac:dyDescent="0.2">
      <c r="A63" s="38">
        <v>39721</v>
      </c>
      <c r="B63" s="75">
        <v>128.41999999999999</v>
      </c>
      <c r="C63" s="91">
        <v>7.03</v>
      </c>
      <c r="D63" s="91">
        <v>14.94</v>
      </c>
      <c r="E63" s="91">
        <v>14.23</v>
      </c>
      <c r="F63" s="91">
        <v>-15.99</v>
      </c>
      <c r="G63" s="75">
        <v>11.35</v>
      </c>
      <c r="H63" s="91">
        <v>5.74</v>
      </c>
      <c r="I63" s="91">
        <v>5.17</v>
      </c>
      <c r="J63" s="91">
        <v>120.65</v>
      </c>
    </row>
    <row r="64" spans="1:10" x14ac:dyDescent="0.2">
      <c r="A64" s="38">
        <v>39813</v>
      </c>
      <c r="B64" s="75">
        <v>117.85</v>
      </c>
      <c r="C64" s="91">
        <v>-2.5</v>
      </c>
      <c r="D64" s="91">
        <v>4.7</v>
      </c>
      <c r="E64" s="91">
        <v>7.51</v>
      </c>
      <c r="F64" s="91">
        <v>-13.61</v>
      </c>
      <c r="G64" s="75">
        <v>11.58</v>
      </c>
      <c r="H64" s="91">
        <v>6.15</v>
      </c>
      <c r="I64" s="91">
        <v>5.68</v>
      </c>
      <c r="J64" s="91">
        <v>64.2</v>
      </c>
    </row>
    <row r="65" spans="1:10" x14ac:dyDescent="0.2">
      <c r="A65" s="38">
        <v>39903</v>
      </c>
      <c r="B65" s="75">
        <v>95.95</v>
      </c>
      <c r="C65" s="91">
        <v>-24.58</v>
      </c>
      <c r="D65" s="91">
        <v>-9.5500000000000007</v>
      </c>
      <c r="E65" s="91">
        <v>1.23</v>
      </c>
      <c r="F65" s="91">
        <v>-9.49</v>
      </c>
      <c r="G65" s="75">
        <v>12.1</v>
      </c>
      <c r="H65" s="91">
        <v>6.15</v>
      </c>
      <c r="I65" s="91">
        <v>6.14</v>
      </c>
      <c r="J65" s="91">
        <v>51.96</v>
      </c>
    </row>
    <row r="66" spans="1:10" x14ac:dyDescent="0.2">
      <c r="A66" s="38">
        <v>39994</v>
      </c>
      <c r="B66" s="75">
        <v>94.01</v>
      </c>
      <c r="C66" s="91">
        <v>-31</v>
      </c>
      <c r="D66" s="91">
        <v>-12.82</v>
      </c>
      <c r="E66" s="91">
        <v>-3.46</v>
      </c>
      <c r="F66" s="91">
        <v>-5.55</v>
      </c>
      <c r="G66" s="75">
        <v>11.61</v>
      </c>
      <c r="H66" s="91">
        <v>5.51</v>
      </c>
      <c r="I66" s="91">
        <v>5.79</v>
      </c>
      <c r="J66" s="91">
        <v>51.17</v>
      </c>
    </row>
    <row r="67" spans="1:10" x14ac:dyDescent="0.2">
      <c r="A67" s="38">
        <v>40086</v>
      </c>
      <c r="B67" s="75">
        <v>94.36</v>
      </c>
      <c r="C67" s="91">
        <v>-32.979999999999997</v>
      </c>
      <c r="D67" s="91">
        <v>-17.22</v>
      </c>
      <c r="E67" s="91">
        <v>-6.51</v>
      </c>
      <c r="F67" s="91">
        <v>-2.29</v>
      </c>
      <c r="G67" s="75">
        <v>11.09</v>
      </c>
      <c r="H67" s="91">
        <v>5.15</v>
      </c>
      <c r="I67" s="91">
        <v>5.61</v>
      </c>
      <c r="J67" s="91">
        <v>71.150000000000006</v>
      </c>
    </row>
    <row r="68" spans="1:10" x14ac:dyDescent="0.2">
      <c r="A68" s="38">
        <v>40178</v>
      </c>
      <c r="B68" s="75">
        <v>97.62</v>
      </c>
      <c r="C68" s="91">
        <v>-31.12</v>
      </c>
      <c r="D68" s="91">
        <v>-16.420000000000002</v>
      </c>
      <c r="E68" s="91">
        <v>-8.0500000000000007</v>
      </c>
      <c r="F68" s="91">
        <v>1.43</v>
      </c>
      <c r="G68" s="75">
        <v>12.87</v>
      </c>
      <c r="H68" s="91">
        <v>4.68</v>
      </c>
      <c r="I68" s="91">
        <v>5.54</v>
      </c>
      <c r="J68" s="91">
        <v>81.75</v>
      </c>
    </row>
    <row r="69" spans="1:10" x14ac:dyDescent="0.2">
      <c r="A69" s="38">
        <v>40268</v>
      </c>
      <c r="B69" s="75">
        <v>97.49</v>
      </c>
      <c r="C69" s="91">
        <v>-15.53</v>
      </c>
      <c r="D69" s="91">
        <v>-9.8800000000000008</v>
      </c>
      <c r="E69" s="91">
        <v>-6.76</v>
      </c>
      <c r="F69" s="91">
        <v>1.29</v>
      </c>
      <c r="G69" s="75">
        <v>13.78</v>
      </c>
      <c r="H69" s="91">
        <v>4.07</v>
      </c>
      <c r="I69" s="91">
        <v>4.74</v>
      </c>
      <c r="J69" s="91">
        <v>90.32</v>
      </c>
    </row>
    <row r="70" spans="1:10" x14ac:dyDescent="0.2">
      <c r="A70" s="38">
        <v>40359</v>
      </c>
      <c r="B70" s="75">
        <v>100.4</v>
      </c>
      <c r="C70" s="91">
        <v>-8.86</v>
      </c>
      <c r="D70" s="91">
        <v>-8.7200000000000006</v>
      </c>
      <c r="E70" s="91">
        <v>-7.4</v>
      </c>
      <c r="F70" s="91">
        <v>1.69</v>
      </c>
      <c r="G70" s="75">
        <v>13.24</v>
      </c>
      <c r="H70" s="91">
        <v>3.68</v>
      </c>
      <c r="I70" s="91">
        <v>4.42</v>
      </c>
      <c r="J70" s="91">
        <v>93.46</v>
      </c>
    </row>
    <row r="71" spans="1:10" x14ac:dyDescent="0.2">
      <c r="A71" s="38">
        <v>40451</v>
      </c>
      <c r="B71" s="75">
        <v>100.01</v>
      </c>
      <c r="C71" s="91">
        <v>-5.18</v>
      </c>
      <c r="D71" s="91">
        <v>-7.91</v>
      </c>
      <c r="E71" s="91">
        <v>-9.32</v>
      </c>
      <c r="F71" s="91">
        <v>1.24</v>
      </c>
      <c r="G71" s="75">
        <v>13.99</v>
      </c>
      <c r="H71" s="91">
        <v>3.37</v>
      </c>
      <c r="I71" s="91">
        <v>4.24</v>
      </c>
      <c r="J71" s="91">
        <v>98.06</v>
      </c>
    </row>
    <row r="72" spans="1:10" x14ac:dyDescent="0.2">
      <c r="A72" s="38">
        <v>40543</v>
      </c>
      <c r="B72" s="75">
        <v>102.09</v>
      </c>
      <c r="C72" s="91">
        <v>1.36</v>
      </c>
      <c r="D72" s="91">
        <v>-8.6300000000000008</v>
      </c>
      <c r="E72" s="91">
        <v>-10.98</v>
      </c>
      <c r="F72" s="91">
        <v>-1.28</v>
      </c>
      <c r="G72" s="75">
        <v>14.83</v>
      </c>
      <c r="H72" s="91">
        <v>3.23</v>
      </c>
      <c r="I72" s="91">
        <v>4.13</v>
      </c>
      <c r="J72" s="91">
        <v>118.16</v>
      </c>
    </row>
    <row r="73" spans="1:10" x14ac:dyDescent="0.2">
      <c r="A73" s="38">
        <v>40633</v>
      </c>
      <c r="B73" s="75">
        <v>105.94</v>
      </c>
      <c r="C73" s="91">
        <v>7.78</v>
      </c>
      <c r="D73" s="91">
        <v>-9.68</v>
      </c>
      <c r="E73" s="91">
        <v>-9.94</v>
      </c>
      <c r="F73" s="91">
        <v>-2.2200000000000002</v>
      </c>
      <c r="G73" s="75">
        <v>15.05</v>
      </c>
      <c r="H73" s="91">
        <v>3.07</v>
      </c>
      <c r="I73" s="91">
        <v>3.89</v>
      </c>
      <c r="J73" s="91">
        <v>121.41</v>
      </c>
    </row>
    <row r="74" spans="1:10" x14ac:dyDescent="0.2">
      <c r="A74" s="38">
        <v>40724</v>
      </c>
      <c r="B74" s="75">
        <v>104.26</v>
      </c>
      <c r="C74" s="91">
        <v>6.27</v>
      </c>
      <c r="D74" s="91">
        <v>-8.67</v>
      </c>
      <c r="E74" s="91">
        <v>-9.58</v>
      </c>
      <c r="F74" s="91">
        <v>-3.26</v>
      </c>
      <c r="G74" s="75">
        <v>14.11</v>
      </c>
      <c r="H74" s="91">
        <v>3.07</v>
      </c>
      <c r="I74" s="91">
        <v>3.87</v>
      </c>
      <c r="J74" s="91">
        <v>115.69</v>
      </c>
    </row>
    <row r="75" spans="1:10" x14ac:dyDescent="0.2">
      <c r="A75" s="38">
        <v>40816</v>
      </c>
      <c r="B75" s="75">
        <v>102.06</v>
      </c>
      <c r="C75" s="91">
        <v>6.83</v>
      </c>
      <c r="D75" s="91">
        <v>-5.2</v>
      </c>
      <c r="E75" s="91">
        <v>-6.5</v>
      </c>
      <c r="F75" s="91">
        <v>-3.62</v>
      </c>
      <c r="G75" s="75">
        <v>13.49</v>
      </c>
      <c r="H75" s="91">
        <v>3.12</v>
      </c>
      <c r="I75" s="91">
        <v>3.93</v>
      </c>
      <c r="J75" s="91">
        <v>111.54</v>
      </c>
    </row>
    <row r="76" spans="1:10" x14ac:dyDescent="0.2">
      <c r="A76" s="38">
        <v>40908</v>
      </c>
      <c r="B76" s="75">
        <v>100.76</v>
      </c>
      <c r="C76" s="91">
        <v>5.56</v>
      </c>
      <c r="D76" s="91">
        <v>-6.07</v>
      </c>
      <c r="E76" s="91">
        <v>-5.07</v>
      </c>
      <c r="F76" s="91">
        <v>-4.55</v>
      </c>
      <c r="G76" s="75">
        <v>14.24</v>
      </c>
      <c r="H76" s="91">
        <v>3.02</v>
      </c>
      <c r="I76" s="91">
        <v>3.74</v>
      </c>
      <c r="J76" s="91">
        <v>95.64</v>
      </c>
    </row>
    <row r="77" spans="1:10" x14ac:dyDescent="0.2">
      <c r="A77" s="38">
        <v>40999</v>
      </c>
      <c r="B77" s="75">
        <v>98.47</v>
      </c>
      <c r="C77" s="91">
        <v>0.9</v>
      </c>
      <c r="D77" s="91">
        <v>-5.21</v>
      </c>
      <c r="E77" s="91">
        <v>-5.3</v>
      </c>
      <c r="F77" s="91">
        <v>-5.16</v>
      </c>
      <c r="G77" s="75">
        <v>15.75</v>
      </c>
      <c r="H77" s="91">
        <v>2.71</v>
      </c>
      <c r="I77" s="91">
        <v>3.44</v>
      </c>
      <c r="J77" s="91">
        <v>93.74</v>
      </c>
    </row>
    <row r="78" spans="1:10" x14ac:dyDescent="0.2">
      <c r="A78" s="38">
        <v>41090</v>
      </c>
      <c r="B78" s="75">
        <v>95.21</v>
      </c>
      <c r="C78" s="91">
        <v>-0.93</v>
      </c>
      <c r="D78" s="91">
        <v>-3.98</v>
      </c>
      <c r="E78" s="91">
        <v>-4.12</v>
      </c>
      <c r="F78" s="91">
        <v>-3.4</v>
      </c>
      <c r="G78" s="75">
        <v>14.73</v>
      </c>
      <c r="H78" s="91">
        <v>2.56</v>
      </c>
      <c r="I78" s="91">
        <v>3.27</v>
      </c>
      <c r="J78" s="91">
        <v>98.98</v>
      </c>
    </row>
    <row r="79" spans="1:10" x14ac:dyDescent="0.2">
      <c r="A79" s="38">
        <v>41182</v>
      </c>
      <c r="B79" s="75">
        <v>95.09</v>
      </c>
      <c r="C79" s="91">
        <v>0.3</v>
      </c>
      <c r="D79" s="91">
        <v>-5.43</v>
      </c>
      <c r="E79" s="91">
        <v>-5.22</v>
      </c>
      <c r="F79" s="91">
        <v>-3.16</v>
      </c>
      <c r="G79" s="75">
        <v>15.24</v>
      </c>
      <c r="H79" s="91">
        <v>2.3199999999999998</v>
      </c>
      <c r="I79" s="91">
        <v>2.98</v>
      </c>
      <c r="J79" s="91">
        <v>103.34</v>
      </c>
    </row>
    <row r="80" spans="1:10" x14ac:dyDescent="0.2">
      <c r="A80" s="38">
        <v>41274</v>
      </c>
      <c r="B80" s="75">
        <v>94.19</v>
      </c>
      <c r="C80" s="91">
        <v>-1.17</v>
      </c>
      <c r="D80" s="91">
        <v>-1.39</v>
      </c>
      <c r="E80" s="91">
        <v>-4.16</v>
      </c>
      <c r="F80" s="91">
        <v>-1.41</v>
      </c>
      <c r="G80" s="75">
        <v>15.65</v>
      </c>
      <c r="H80" s="91">
        <v>2.12</v>
      </c>
      <c r="I80" s="91">
        <v>2.69</v>
      </c>
      <c r="J80" s="91">
        <v>104.1</v>
      </c>
    </row>
    <row r="81" spans="1:10" x14ac:dyDescent="0.2">
      <c r="A81" s="38">
        <v>41364</v>
      </c>
      <c r="B81" s="75">
        <v>93.89</v>
      </c>
      <c r="C81" s="91">
        <v>-0.15</v>
      </c>
      <c r="D81" s="91">
        <v>0.57999999999999996</v>
      </c>
      <c r="E81" s="91">
        <v>-3.07</v>
      </c>
      <c r="F81" s="91">
        <v>0.39</v>
      </c>
      <c r="G81" s="75">
        <v>17.29</v>
      </c>
      <c r="H81" s="91">
        <v>2.0299999999999998</v>
      </c>
      <c r="I81" s="91">
        <v>2.44</v>
      </c>
      <c r="J81" s="91">
        <v>111.96</v>
      </c>
    </row>
    <row r="82" spans="1:10" x14ac:dyDescent="0.2">
      <c r="A82" s="38">
        <v>41455</v>
      </c>
      <c r="B82" s="75">
        <v>92.87</v>
      </c>
      <c r="C82" s="91">
        <v>2.42</v>
      </c>
      <c r="D82" s="91">
        <v>-1.89</v>
      </c>
      <c r="E82" s="91">
        <v>-3.04</v>
      </c>
      <c r="F82" s="91">
        <v>7.0000000000000007E-2</v>
      </c>
      <c r="G82" s="75">
        <v>17.39</v>
      </c>
      <c r="H82" s="91">
        <v>1.94</v>
      </c>
      <c r="I82" s="91">
        <v>2.37</v>
      </c>
      <c r="J82" s="91">
        <v>118.22</v>
      </c>
    </row>
    <row r="83" spans="1:10" x14ac:dyDescent="0.2">
      <c r="A83" s="38">
        <v>41547</v>
      </c>
      <c r="B83" s="75">
        <v>89.69</v>
      </c>
      <c r="C83" s="91">
        <v>-0.37</v>
      </c>
      <c r="D83" s="91">
        <v>-0.75</v>
      </c>
      <c r="E83" s="91">
        <v>-2.0499999999999998</v>
      </c>
      <c r="F83" s="91">
        <v>0.77</v>
      </c>
      <c r="G83" s="75">
        <v>17.36</v>
      </c>
      <c r="H83" s="91">
        <v>1.89</v>
      </c>
      <c r="I83" s="91">
        <v>2.2999999999999998</v>
      </c>
      <c r="J83" s="91">
        <v>123.56</v>
      </c>
    </row>
    <row r="84" spans="1:10" x14ac:dyDescent="0.2">
      <c r="A84" s="38">
        <v>41639</v>
      </c>
      <c r="B84" s="75">
        <v>91.96</v>
      </c>
      <c r="C84" s="91">
        <v>2.99</v>
      </c>
      <c r="D84" s="91">
        <v>-0.72</v>
      </c>
      <c r="E84" s="91">
        <v>-3.13</v>
      </c>
      <c r="F84" s="91">
        <v>0.84</v>
      </c>
      <c r="G84" s="75">
        <v>17.57</v>
      </c>
      <c r="H84" s="91">
        <v>1.84</v>
      </c>
      <c r="I84" s="91">
        <v>2.2400000000000002</v>
      </c>
      <c r="J84" s="91">
        <v>123.7</v>
      </c>
    </row>
    <row r="85" spans="1:10" x14ac:dyDescent="0.2">
      <c r="A85" s="38">
        <v>41729</v>
      </c>
      <c r="B85" s="75">
        <v>92.68</v>
      </c>
      <c r="C85" s="91">
        <v>3.86</v>
      </c>
      <c r="D85" s="91">
        <v>-1.69</v>
      </c>
      <c r="E85" s="91">
        <v>-2.8</v>
      </c>
      <c r="F85" s="91">
        <v>1.1100000000000001</v>
      </c>
      <c r="G85" s="75">
        <v>19.91</v>
      </c>
      <c r="H85" s="91">
        <v>1.79</v>
      </c>
      <c r="I85" s="91">
        <v>2.17</v>
      </c>
      <c r="J85" s="91">
        <v>133.74</v>
      </c>
    </row>
    <row r="86" spans="1:10" x14ac:dyDescent="0.2">
      <c r="A86" s="38">
        <v>41820</v>
      </c>
      <c r="B86" s="75">
        <v>93.3</v>
      </c>
      <c r="C86" s="91">
        <v>6.48</v>
      </c>
      <c r="D86" s="91">
        <v>0.77</v>
      </c>
      <c r="E86" s="91">
        <v>-1.6</v>
      </c>
      <c r="F86" s="91">
        <v>0.91</v>
      </c>
      <c r="G86" s="75">
        <v>20.41</v>
      </c>
      <c r="H86" s="91">
        <v>1.78</v>
      </c>
      <c r="I86" s="91">
        <v>2.08</v>
      </c>
      <c r="J86" s="91">
        <v>137.18</v>
      </c>
    </row>
    <row r="87" spans="1:10" x14ac:dyDescent="0.2">
      <c r="A87" s="38">
        <v>41912</v>
      </c>
      <c r="B87" s="75">
        <v>93.13</v>
      </c>
      <c r="C87" s="91">
        <v>10.14</v>
      </c>
      <c r="D87" s="91">
        <v>-0.36</v>
      </c>
      <c r="E87" s="91">
        <v>-2.1800000000000002</v>
      </c>
      <c r="F87" s="91">
        <v>2.48</v>
      </c>
      <c r="G87" s="75">
        <v>20.69</v>
      </c>
      <c r="H87" s="91">
        <v>1.71</v>
      </c>
      <c r="I87" s="91">
        <v>2.02</v>
      </c>
      <c r="J87" s="91">
        <v>138.52000000000001</v>
      </c>
    </row>
    <row r="88" spans="1:10" x14ac:dyDescent="0.2">
      <c r="A88" s="38">
        <v>42004</v>
      </c>
      <c r="B88" s="75">
        <v>91.13</v>
      </c>
      <c r="C88" s="91">
        <v>5.27</v>
      </c>
      <c r="D88" s="91">
        <v>-2.38</v>
      </c>
      <c r="E88" s="91">
        <v>-1.85</v>
      </c>
      <c r="F88" s="91">
        <v>3.17</v>
      </c>
      <c r="G88" s="75">
        <v>21.29</v>
      </c>
      <c r="H88" s="91">
        <v>1.63</v>
      </c>
      <c r="I88" s="91">
        <v>1.95</v>
      </c>
      <c r="J88" s="91">
        <v>135.51</v>
      </c>
    </row>
    <row r="89" spans="1:10" x14ac:dyDescent="0.2">
      <c r="A89" s="38">
        <v>42094</v>
      </c>
      <c r="B89" s="75">
        <v>90.79</v>
      </c>
      <c r="C89" s="75">
        <v>4.46</v>
      </c>
      <c r="D89" s="75">
        <v>0.96</v>
      </c>
      <c r="E89" s="91">
        <v>-0.95</v>
      </c>
      <c r="F89" s="75">
        <v>2.2799999999999998</v>
      </c>
      <c r="G89" s="75">
        <v>22.9</v>
      </c>
      <c r="H89" s="75">
        <v>1.53</v>
      </c>
      <c r="I89" s="75">
        <v>1.88</v>
      </c>
      <c r="J89" s="91">
        <v>141.47</v>
      </c>
    </row>
    <row r="90" spans="1:10" x14ac:dyDescent="0.2">
      <c r="A90" s="38">
        <v>42185</v>
      </c>
      <c r="B90" s="75">
        <v>90.73</v>
      </c>
      <c r="C90" s="75">
        <v>3.49</v>
      </c>
      <c r="D90" s="75">
        <v>1.45</v>
      </c>
      <c r="E90" s="91">
        <v>-0.3</v>
      </c>
      <c r="F90" s="75">
        <v>0.6</v>
      </c>
      <c r="G90" s="75">
        <v>23.82</v>
      </c>
      <c r="H90" s="75">
        <v>1.51</v>
      </c>
      <c r="I90" s="75">
        <v>1.77</v>
      </c>
      <c r="J90" s="91">
        <v>148.41</v>
      </c>
    </row>
    <row r="91" spans="1:10" x14ac:dyDescent="0.2">
      <c r="A91" s="38">
        <v>42277</v>
      </c>
      <c r="B91" s="75">
        <v>90.06</v>
      </c>
      <c r="C91" s="75">
        <v>3.43</v>
      </c>
      <c r="D91" s="75">
        <v>2.67</v>
      </c>
      <c r="E91" s="91">
        <v>2.11</v>
      </c>
      <c r="F91" s="75">
        <v>-1.61</v>
      </c>
      <c r="G91" s="75">
        <v>24.29</v>
      </c>
      <c r="H91" s="75">
        <v>1.49</v>
      </c>
      <c r="I91" s="75">
        <v>1.76</v>
      </c>
      <c r="J91" s="91">
        <v>147.18</v>
      </c>
    </row>
    <row r="92" spans="1:10" x14ac:dyDescent="0.2">
      <c r="A92" s="38">
        <v>42369</v>
      </c>
      <c r="B92" s="75">
        <v>88.01</v>
      </c>
      <c r="C92" s="75">
        <v>3.3</v>
      </c>
      <c r="D92" s="75">
        <v>4.71</v>
      </c>
      <c r="E92" s="91">
        <v>3.32</v>
      </c>
      <c r="F92" s="75">
        <v>-2.2599999999999998</v>
      </c>
      <c r="G92" s="75">
        <v>24.85</v>
      </c>
      <c r="H92" s="75">
        <v>1.45</v>
      </c>
      <c r="I92" s="75">
        <v>1.78</v>
      </c>
      <c r="J92" s="91">
        <v>144.16999999999999</v>
      </c>
    </row>
    <row r="93" spans="1:10" x14ac:dyDescent="0.2">
      <c r="A93" s="38">
        <v>42460</v>
      </c>
      <c r="B93" s="75">
        <v>86.14</v>
      </c>
      <c r="C93" s="75">
        <v>3.38</v>
      </c>
      <c r="D93" s="75">
        <v>6.47</v>
      </c>
      <c r="E93" s="91">
        <v>5.16</v>
      </c>
      <c r="F93" s="75">
        <v>-1.71</v>
      </c>
      <c r="G93" s="75">
        <v>20.22</v>
      </c>
      <c r="H93" s="75">
        <v>1.46</v>
      </c>
      <c r="I93" s="75">
        <v>1.7</v>
      </c>
      <c r="J93" s="91">
        <v>146.51</v>
      </c>
    </row>
    <row r="94" spans="1:10" x14ac:dyDescent="0.2">
      <c r="A94" s="38">
        <v>42551</v>
      </c>
      <c r="B94" s="75">
        <v>86.32</v>
      </c>
      <c r="C94" s="75">
        <v>3.4</v>
      </c>
      <c r="D94" s="75">
        <v>8.7200000000000006</v>
      </c>
      <c r="E94" s="91">
        <v>6.88</v>
      </c>
      <c r="F94" s="75">
        <v>-1.1100000000000001</v>
      </c>
      <c r="G94" s="75">
        <v>19.32</v>
      </c>
      <c r="H94" s="75">
        <v>1.49</v>
      </c>
      <c r="I94" s="75">
        <v>1.76</v>
      </c>
      <c r="J94" s="91">
        <v>151.4</v>
      </c>
    </row>
    <row r="95" spans="1:10" x14ac:dyDescent="0.2">
      <c r="A95" s="38">
        <v>42643</v>
      </c>
      <c r="B95" s="75">
        <v>87.77</v>
      </c>
      <c r="C95" s="75">
        <v>5.3</v>
      </c>
      <c r="D95" s="75">
        <v>10.83</v>
      </c>
      <c r="E95" s="91">
        <v>7.41</v>
      </c>
      <c r="F95" s="75">
        <v>-0.76</v>
      </c>
      <c r="G95" s="75">
        <v>19.41</v>
      </c>
      <c r="H95" s="75">
        <v>1.5</v>
      </c>
      <c r="I95" s="75">
        <v>1.75</v>
      </c>
      <c r="J95" s="91">
        <v>159.96</v>
      </c>
    </row>
    <row r="96" spans="1:10" x14ac:dyDescent="0.2">
      <c r="A96" s="38">
        <v>42735</v>
      </c>
      <c r="B96" s="75">
        <v>88.78</v>
      </c>
      <c r="C96" s="75">
        <v>9.49</v>
      </c>
      <c r="D96" s="75">
        <v>9.42</v>
      </c>
      <c r="E96" s="91">
        <v>7.19</v>
      </c>
      <c r="F96" s="75">
        <v>-0.77</v>
      </c>
      <c r="G96" s="75">
        <v>19.37</v>
      </c>
      <c r="H96" s="75">
        <v>1.48</v>
      </c>
      <c r="I96" s="75">
        <v>1.7</v>
      </c>
      <c r="J96" s="91">
        <v>165.44</v>
      </c>
    </row>
    <row r="97" spans="1:10" x14ac:dyDescent="0.2">
      <c r="A97" s="38">
        <v>42825</v>
      </c>
      <c r="B97" s="75">
        <v>88.82</v>
      </c>
      <c r="C97" s="75">
        <v>10.220000000000001</v>
      </c>
      <c r="D97" s="75">
        <v>5.47</v>
      </c>
      <c r="E97" s="91">
        <v>5.25</v>
      </c>
      <c r="F97" s="75">
        <v>-0.8</v>
      </c>
      <c r="G97" s="75">
        <v>20.03</v>
      </c>
      <c r="H97" s="75">
        <v>1.44</v>
      </c>
      <c r="I97" s="75">
        <v>1.66</v>
      </c>
      <c r="J97" s="91">
        <v>168.09</v>
      </c>
    </row>
    <row r="98" spans="1:10" x14ac:dyDescent="0.2">
      <c r="A98" s="38">
        <v>42916</v>
      </c>
      <c r="B98" s="75">
        <v>88.22</v>
      </c>
      <c r="C98" s="75">
        <v>10.210000000000001</v>
      </c>
      <c r="D98" s="75">
        <v>3.26</v>
      </c>
      <c r="E98" s="91">
        <v>2.97</v>
      </c>
      <c r="F98" s="75">
        <v>-0.22</v>
      </c>
      <c r="G98" s="75">
        <v>19.84</v>
      </c>
      <c r="H98" s="75">
        <v>1.45</v>
      </c>
      <c r="I98" s="75">
        <v>1.65</v>
      </c>
      <c r="J98" s="91">
        <v>174.2</v>
      </c>
    </row>
    <row r="99" spans="1:10" x14ac:dyDescent="0.2">
      <c r="A99" s="38">
        <v>43008</v>
      </c>
      <c r="B99" s="75">
        <v>87.96</v>
      </c>
      <c r="C99" s="75">
        <v>8.5399999999999991</v>
      </c>
      <c r="D99" s="75">
        <v>3.45</v>
      </c>
      <c r="E99" s="91">
        <v>2.44</v>
      </c>
      <c r="F99" s="75">
        <v>0.17</v>
      </c>
      <c r="G99" s="75">
        <v>22.13</v>
      </c>
      <c r="H99" s="75">
        <v>1.46</v>
      </c>
      <c r="I99" s="75">
        <v>1.68</v>
      </c>
      <c r="J99" s="91">
        <v>189.71</v>
      </c>
    </row>
    <row r="100" spans="1:10" x14ac:dyDescent="0.2">
      <c r="A100" s="38">
        <v>43100</v>
      </c>
      <c r="B100" s="75">
        <v>87.6</v>
      </c>
      <c r="C100" s="75">
        <v>6.86</v>
      </c>
      <c r="D100" s="75">
        <v>6.38</v>
      </c>
      <c r="E100" s="91">
        <v>2.0299999999999998</v>
      </c>
      <c r="F100" s="75">
        <v>0.88</v>
      </c>
      <c r="G100" s="75">
        <v>19.05</v>
      </c>
      <c r="H100" s="75">
        <v>1.48</v>
      </c>
      <c r="I100" s="75">
        <v>1.65</v>
      </c>
      <c r="J100" s="91">
        <v>195.75</v>
      </c>
    </row>
    <row r="101" spans="1:10" x14ac:dyDescent="0.2">
      <c r="A101" s="38">
        <v>43190</v>
      </c>
      <c r="B101" s="75">
        <v>88.09</v>
      </c>
      <c r="C101" s="75">
        <v>7.84</v>
      </c>
      <c r="D101" s="75">
        <v>6.28</v>
      </c>
      <c r="E101" s="91">
        <v>2.87</v>
      </c>
      <c r="F101" s="75">
        <v>1.06</v>
      </c>
      <c r="G101" s="75">
        <v>19.59</v>
      </c>
      <c r="H101" s="75">
        <v>1.48</v>
      </c>
      <c r="I101" s="75">
        <v>1.61</v>
      </c>
      <c r="J101" s="91">
        <v>202.95</v>
      </c>
    </row>
    <row r="102" spans="1:10" x14ac:dyDescent="0.2">
      <c r="A102" s="38">
        <v>43281</v>
      </c>
      <c r="B102" s="75">
        <v>87.56</v>
      </c>
      <c r="C102" s="75">
        <v>7.4</v>
      </c>
      <c r="D102" s="75">
        <v>9.4700000000000006</v>
      </c>
      <c r="E102" s="91">
        <v>6.1</v>
      </c>
      <c r="F102" s="75">
        <v>1.18</v>
      </c>
      <c r="G102" s="75">
        <v>18.97</v>
      </c>
      <c r="H102" s="75">
        <v>1.51</v>
      </c>
      <c r="I102" s="75">
        <v>1.63</v>
      </c>
      <c r="J102" s="91">
        <v>211.6</v>
      </c>
    </row>
    <row r="103" spans="1:10" x14ac:dyDescent="0.2">
      <c r="A103" s="38">
        <v>43373</v>
      </c>
      <c r="B103" s="75">
        <v>86.23</v>
      </c>
      <c r="C103" s="75">
        <v>6.59</v>
      </c>
      <c r="D103" s="75">
        <v>7.67</v>
      </c>
      <c r="E103" s="91">
        <v>3.22</v>
      </c>
      <c r="F103" s="75">
        <v>1.08</v>
      </c>
      <c r="G103" s="75">
        <v>18.8</v>
      </c>
      <c r="H103" s="75">
        <v>1.56</v>
      </c>
      <c r="I103" s="75">
        <v>1.64</v>
      </c>
      <c r="J103" s="91">
        <v>210.51</v>
      </c>
    </row>
    <row r="104" spans="1:10" x14ac:dyDescent="0.2">
      <c r="A104" s="38">
        <v>43465</v>
      </c>
      <c r="B104" s="75">
        <v>86.21</v>
      </c>
      <c r="C104" s="75">
        <v>7.4</v>
      </c>
      <c r="D104" s="75">
        <v>6.4</v>
      </c>
      <c r="E104" s="91">
        <v>3.6</v>
      </c>
      <c r="F104" s="75">
        <v>1.6</v>
      </c>
      <c r="G104" s="75">
        <v>18.579999999999998</v>
      </c>
      <c r="H104" s="75">
        <v>1.57</v>
      </c>
      <c r="I104" s="75">
        <v>1.63</v>
      </c>
      <c r="J104" s="91">
        <v>192.81</v>
      </c>
    </row>
    <row r="105" spans="1:10" x14ac:dyDescent="0.2">
      <c r="A105" s="38">
        <v>43555</v>
      </c>
      <c r="B105" s="75"/>
      <c r="C105" s="75"/>
      <c r="D105" s="75"/>
      <c r="E105" s="91">
        <v>3.01</v>
      </c>
      <c r="F105" s="75"/>
      <c r="G105" s="75"/>
      <c r="H105" s="75"/>
      <c r="I105" s="75"/>
      <c r="J105" s="91">
        <v>192.4</v>
      </c>
    </row>
    <row r="106" spans="1:10" x14ac:dyDescent="0.2">
      <c r="A106" s="38"/>
      <c r="B106" s="75"/>
      <c r="C106" s="75"/>
      <c r="D106" s="75"/>
      <c r="E106" s="91"/>
      <c r="F106" s="75"/>
      <c r="G106" s="75"/>
      <c r="H106" s="75"/>
      <c r="I106" s="75"/>
      <c r="J106" s="91"/>
    </row>
    <row r="107" spans="1:10" x14ac:dyDescent="0.2">
      <c r="A107" s="38"/>
      <c r="B107" s="75"/>
      <c r="C107" s="75"/>
      <c r="D107" s="75"/>
      <c r="E107" s="91"/>
      <c r="F107" s="75"/>
      <c r="G107" s="75"/>
      <c r="H107" s="75"/>
      <c r="I107" s="75"/>
      <c r="J107" s="91"/>
    </row>
    <row r="108" spans="1:10" x14ac:dyDescent="0.2">
      <c r="A108" s="38"/>
      <c r="B108" s="75"/>
      <c r="C108" s="75"/>
      <c r="D108" s="75"/>
      <c r="E108" s="91"/>
      <c r="F108" s="75"/>
      <c r="G108" s="75"/>
      <c r="H108" s="75"/>
      <c r="I108" s="75"/>
      <c r="J108" s="91"/>
    </row>
    <row r="109" spans="1:10" x14ac:dyDescent="0.2">
      <c r="A109" s="38"/>
      <c r="B109" s="75"/>
      <c r="C109" s="75"/>
      <c r="D109" s="75"/>
      <c r="E109" s="91"/>
      <c r="F109" s="75"/>
      <c r="G109" s="75"/>
      <c r="H109" s="75"/>
      <c r="I109" s="75"/>
      <c r="J109" s="91"/>
    </row>
    <row r="110" spans="1:10" x14ac:dyDescent="0.2">
      <c r="A110" s="38"/>
      <c r="B110" s="75"/>
      <c r="C110" s="75"/>
      <c r="D110" s="75"/>
      <c r="E110" s="91"/>
      <c r="F110" s="75"/>
      <c r="G110" s="75"/>
      <c r="H110" s="75"/>
      <c r="I110" s="75"/>
      <c r="J110" s="91"/>
    </row>
    <row r="111" spans="1:10" x14ac:dyDescent="0.2">
      <c r="A111" s="38"/>
      <c r="B111" s="75"/>
      <c r="C111" s="75"/>
      <c r="D111" s="75"/>
      <c r="E111" s="91"/>
      <c r="F111" s="75"/>
      <c r="G111" s="75"/>
      <c r="H111" s="75"/>
      <c r="I111" s="75"/>
      <c r="J111" s="91"/>
    </row>
    <row r="112" spans="1:10" x14ac:dyDescent="0.2">
      <c r="A112" s="38"/>
      <c r="B112" s="75"/>
      <c r="C112" s="75"/>
      <c r="D112" s="75"/>
      <c r="E112" s="91"/>
      <c r="F112" s="75"/>
      <c r="G112" s="75"/>
      <c r="H112" s="75"/>
      <c r="I112" s="75"/>
      <c r="J112" s="91"/>
    </row>
    <row r="113" spans="1:10" x14ac:dyDescent="0.2">
      <c r="A113" s="38"/>
      <c r="B113" s="75"/>
      <c r="C113" s="75"/>
      <c r="D113" s="75"/>
      <c r="E113" s="91"/>
      <c r="F113" s="75"/>
      <c r="G113" s="75"/>
      <c r="H113" s="75"/>
      <c r="I113" s="75"/>
      <c r="J113" s="91"/>
    </row>
  </sheetData>
  <mergeCells count="4">
    <mergeCell ref="B5:C5"/>
    <mergeCell ref="D5:E5"/>
    <mergeCell ref="H5:I5"/>
    <mergeCell ref="A3:J3"/>
  </mergeCells>
  <pageMargins left="0.7" right="0.7" top="0.75" bottom="0.75" header="0.3" footer="0.3"/>
  <pageSetup paperSize="9" scale="53" orientation="portrait" r:id="rId1"/>
  <headerFooter>
    <oddHeader>&amp;R&amp;"Arial,Regular"&amp;10Page &amp;P of &amp;N</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4"/>
  <sheetViews>
    <sheetView workbookViewId="0">
      <pane xSplit="1" ySplit="2" topLeftCell="B54" activePane="bottomRight" state="frozen"/>
      <selection pane="topRight" activeCell="B1" sqref="B1"/>
      <selection pane="bottomLeft" activeCell="A3" sqref="A3"/>
      <selection pane="bottomRight" activeCell="A2" sqref="A2"/>
    </sheetView>
  </sheetViews>
  <sheetFormatPr defaultRowHeight="12.75" x14ac:dyDescent="0.2"/>
  <cols>
    <col min="1" max="1" width="9.140625" style="99"/>
    <col min="2" max="2" width="19.42578125" style="99" customWidth="1"/>
    <col min="3" max="16384" width="9.140625" style="99"/>
  </cols>
  <sheetData>
    <row r="2" spans="1:2" x14ac:dyDescent="0.2">
      <c r="B2" s="99" t="s">
        <v>101</v>
      </c>
    </row>
    <row r="3" spans="1:2" x14ac:dyDescent="0.2">
      <c r="A3" s="100">
        <v>35155</v>
      </c>
      <c r="B3" s="99">
        <v>0</v>
      </c>
    </row>
    <row r="4" spans="1:2" x14ac:dyDescent="0.2">
      <c r="A4" s="100">
        <v>35246</v>
      </c>
      <c r="B4" s="99">
        <v>0</v>
      </c>
    </row>
    <row r="5" spans="1:2" x14ac:dyDescent="0.2">
      <c r="A5" s="100">
        <v>35338</v>
      </c>
      <c r="B5" s="99">
        <v>0</v>
      </c>
    </row>
    <row r="6" spans="1:2" x14ac:dyDescent="0.2">
      <c r="A6" s="100">
        <v>35430</v>
      </c>
      <c r="B6" s="99">
        <v>0</v>
      </c>
    </row>
    <row r="7" spans="1:2" x14ac:dyDescent="0.2">
      <c r="A7" s="100">
        <v>35520</v>
      </c>
      <c r="B7" s="99">
        <v>0</v>
      </c>
    </row>
    <row r="8" spans="1:2" x14ac:dyDescent="0.2">
      <c r="A8" s="100">
        <v>35611</v>
      </c>
      <c r="B8" s="99">
        <v>0</v>
      </c>
    </row>
    <row r="9" spans="1:2" x14ac:dyDescent="0.2">
      <c r="A9" s="100">
        <v>35703</v>
      </c>
      <c r="B9" s="99">
        <v>0</v>
      </c>
    </row>
    <row r="10" spans="1:2" x14ac:dyDescent="0.2">
      <c r="A10" s="100">
        <v>35795</v>
      </c>
      <c r="B10" s="99">
        <v>0</v>
      </c>
    </row>
    <row r="11" spans="1:2" x14ac:dyDescent="0.2">
      <c r="A11" s="100">
        <v>35885</v>
      </c>
      <c r="B11" s="99">
        <v>0</v>
      </c>
    </row>
    <row r="12" spans="1:2" x14ac:dyDescent="0.2">
      <c r="A12" s="100">
        <v>35976</v>
      </c>
      <c r="B12" s="99">
        <v>0</v>
      </c>
    </row>
    <row r="13" spans="1:2" x14ac:dyDescent="0.2">
      <c r="A13" s="100">
        <v>36068</v>
      </c>
      <c r="B13" s="99">
        <v>0</v>
      </c>
    </row>
    <row r="14" spans="1:2" x14ac:dyDescent="0.2">
      <c r="A14" s="100">
        <v>36160</v>
      </c>
      <c r="B14" s="99">
        <v>0</v>
      </c>
    </row>
    <row r="15" spans="1:2" x14ac:dyDescent="0.2">
      <c r="A15" s="100">
        <v>36250</v>
      </c>
      <c r="B15" s="99">
        <v>0</v>
      </c>
    </row>
    <row r="16" spans="1:2" x14ac:dyDescent="0.2">
      <c r="A16" s="100">
        <v>36341</v>
      </c>
      <c r="B16" s="99">
        <v>0</v>
      </c>
    </row>
    <row r="17" spans="1:2" x14ac:dyDescent="0.2">
      <c r="A17" s="100">
        <v>36433</v>
      </c>
      <c r="B17" s="99">
        <v>0</v>
      </c>
    </row>
    <row r="18" spans="1:2" x14ac:dyDescent="0.2">
      <c r="A18" s="100">
        <v>36525</v>
      </c>
      <c r="B18" s="99">
        <v>0</v>
      </c>
    </row>
    <row r="19" spans="1:2" x14ac:dyDescent="0.2">
      <c r="A19" s="100">
        <v>36616</v>
      </c>
      <c r="B19" s="99">
        <v>0</v>
      </c>
    </row>
    <row r="20" spans="1:2" x14ac:dyDescent="0.2">
      <c r="A20" s="100">
        <v>36707</v>
      </c>
      <c r="B20" s="99">
        <v>0</v>
      </c>
    </row>
    <row r="21" spans="1:2" x14ac:dyDescent="0.2">
      <c r="A21" s="100">
        <v>36799</v>
      </c>
      <c r="B21" s="99">
        <v>0</v>
      </c>
    </row>
    <row r="22" spans="1:2" x14ac:dyDescent="0.2">
      <c r="A22" s="100">
        <v>36891</v>
      </c>
      <c r="B22" s="99">
        <v>0</v>
      </c>
    </row>
    <row r="23" spans="1:2" x14ac:dyDescent="0.2">
      <c r="A23" s="100">
        <v>36981</v>
      </c>
      <c r="B23" s="99">
        <v>0</v>
      </c>
    </row>
    <row r="24" spans="1:2" x14ac:dyDescent="0.2">
      <c r="A24" s="100">
        <v>37072</v>
      </c>
      <c r="B24" s="99">
        <v>0</v>
      </c>
    </row>
    <row r="25" spans="1:2" x14ac:dyDescent="0.2">
      <c r="A25" s="100">
        <v>37164</v>
      </c>
      <c r="B25" s="99">
        <v>0</v>
      </c>
    </row>
    <row r="26" spans="1:2" x14ac:dyDescent="0.2">
      <c r="A26" s="100">
        <v>37256</v>
      </c>
      <c r="B26" s="99">
        <v>0</v>
      </c>
    </row>
    <row r="27" spans="1:2" x14ac:dyDescent="0.2">
      <c r="A27" s="100">
        <v>37346</v>
      </c>
      <c r="B27" s="99">
        <v>0</v>
      </c>
    </row>
    <row r="28" spans="1:2" x14ac:dyDescent="0.2">
      <c r="A28" s="100">
        <v>37437</v>
      </c>
      <c r="B28" s="99">
        <v>0</v>
      </c>
    </row>
    <row r="29" spans="1:2" x14ac:dyDescent="0.2">
      <c r="A29" s="100">
        <v>37529</v>
      </c>
      <c r="B29" s="99">
        <v>0</v>
      </c>
    </row>
    <row r="30" spans="1:2" x14ac:dyDescent="0.2">
      <c r="A30" s="100">
        <v>37621</v>
      </c>
      <c r="B30" s="99">
        <v>0</v>
      </c>
    </row>
    <row r="31" spans="1:2" x14ac:dyDescent="0.2">
      <c r="A31" s="100">
        <v>37711</v>
      </c>
      <c r="B31" s="99">
        <v>0</v>
      </c>
    </row>
    <row r="32" spans="1:2" x14ac:dyDescent="0.2">
      <c r="A32" s="100">
        <v>37802</v>
      </c>
      <c r="B32" s="99">
        <v>0</v>
      </c>
    </row>
    <row r="33" spans="1:2" x14ac:dyDescent="0.2">
      <c r="A33" s="100">
        <v>37894</v>
      </c>
      <c r="B33" s="99">
        <v>0</v>
      </c>
    </row>
    <row r="34" spans="1:2" x14ac:dyDescent="0.2">
      <c r="A34" s="100">
        <v>37986</v>
      </c>
      <c r="B34" s="99">
        <v>0</v>
      </c>
    </row>
    <row r="35" spans="1:2" x14ac:dyDescent="0.2">
      <c r="A35" s="100">
        <v>38077</v>
      </c>
      <c r="B35" s="99">
        <v>0</v>
      </c>
    </row>
    <row r="36" spans="1:2" x14ac:dyDescent="0.2">
      <c r="A36" s="100">
        <v>38168</v>
      </c>
      <c r="B36" s="99">
        <v>0</v>
      </c>
    </row>
    <row r="37" spans="1:2" x14ac:dyDescent="0.2">
      <c r="A37" s="100">
        <v>38260</v>
      </c>
      <c r="B37" s="99">
        <v>0</v>
      </c>
    </row>
    <row r="38" spans="1:2" x14ac:dyDescent="0.2">
      <c r="A38" s="100">
        <v>38352</v>
      </c>
      <c r="B38" s="99">
        <v>0</v>
      </c>
    </row>
    <row r="39" spans="1:2" x14ac:dyDescent="0.2">
      <c r="A39" s="100">
        <v>38442</v>
      </c>
      <c r="B39" s="99">
        <v>0</v>
      </c>
    </row>
    <row r="40" spans="1:2" x14ac:dyDescent="0.2">
      <c r="A40" s="100">
        <v>38533</v>
      </c>
      <c r="B40" s="99">
        <v>0</v>
      </c>
    </row>
    <row r="41" spans="1:2" x14ac:dyDescent="0.2">
      <c r="A41" s="100">
        <v>38625</v>
      </c>
      <c r="B41" s="99">
        <v>0</v>
      </c>
    </row>
    <row r="42" spans="1:2" x14ac:dyDescent="0.2">
      <c r="A42" s="100">
        <v>38717</v>
      </c>
      <c r="B42" s="99">
        <v>0</v>
      </c>
    </row>
    <row r="43" spans="1:2" x14ac:dyDescent="0.2">
      <c r="A43" s="100">
        <v>38807</v>
      </c>
      <c r="B43" s="99">
        <v>0</v>
      </c>
    </row>
    <row r="44" spans="1:2" x14ac:dyDescent="0.2">
      <c r="A44" s="100">
        <v>38898</v>
      </c>
      <c r="B44" s="99">
        <v>0</v>
      </c>
    </row>
    <row r="45" spans="1:2" x14ac:dyDescent="0.2">
      <c r="A45" s="100">
        <v>38990</v>
      </c>
      <c r="B45" s="99">
        <v>0</v>
      </c>
    </row>
    <row r="46" spans="1:2" x14ac:dyDescent="0.2">
      <c r="A46" s="100">
        <v>39082</v>
      </c>
      <c r="B46" s="99">
        <v>0</v>
      </c>
    </row>
    <row r="47" spans="1:2" x14ac:dyDescent="0.2">
      <c r="A47" s="100">
        <v>39172</v>
      </c>
      <c r="B47" s="99">
        <v>0</v>
      </c>
    </row>
    <row r="48" spans="1:2" x14ac:dyDescent="0.2">
      <c r="A48" s="100">
        <v>39263</v>
      </c>
      <c r="B48" s="99">
        <v>0</v>
      </c>
    </row>
    <row r="49" spans="1:2" x14ac:dyDescent="0.2">
      <c r="A49" s="100">
        <v>39355</v>
      </c>
      <c r="B49" s="99">
        <v>0</v>
      </c>
    </row>
    <row r="50" spans="1:2" x14ac:dyDescent="0.2">
      <c r="A50" s="100">
        <v>39447</v>
      </c>
      <c r="B50" s="99">
        <v>0</v>
      </c>
    </row>
    <row r="51" spans="1:2" x14ac:dyDescent="0.2">
      <c r="A51" s="100">
        <v>39538</v>
      </c>
      <c r="B51" s="99">
        <v>0</v>
      </c>
    </row>
    <row r="52" spans="1:2" x14ac:dyDescent="0.2">
      <c r="A52" s="100">
        <v>39629</v>
      </c>
      <c r="B52" s="99">
        <v>0</v>
      </c>
    </row>
    <row r="53" spans="1:2" x14ac:dyDescent="0.2">
      <c r="A53" s="100">
        <v>39721</v>
      </c>
      <c r="B53" s="99">
        <v>0</v>
      </c>
    </row>
    <row r="54" spans="1:2" x14ac:dyDescent="0.2">
      <c r="A54" s="100">
        <v>39813</v>
      </c>
      <c r="B54" s="99">
        <v>5</v>
      </c>
    </row>
    <row r="55" spans="1:2" x14ac:dyDescent="0.2">
      <c r="A55" s="100">
        <v>39903</v>
      </c>
      <c r="B55" s="99">
        <v>5</v>
      </c>
    </row>
    <row r="56" spans="1:2" x14ac:dyDescent="0.2">
      <c r="A56" s="100">
        <v>39994</v>
      </c>
      <c r="B56" s="99">
        <v>5</v>
      </c>
    </row>
    <row r="57" spans="1:2" x14ac:dyDescent="0.2">
      <c r="A57" s="100">
        <v>40086</v>
      </c>
      <c r="B57" s="99">
        <v>5</v>
      </c>
    </row>
    <row r="58" spans="1:2" x14ac:dyDescent="0.2">
      <c r="A58" s="100">
        <v>40178</v>
      </c>
      <c r="B58" s="99">
        <v>5</v>
      </c>
    </row>
    <row r="59" spans="1:2" x14ac:dyDescent="0.2">
      <c r="A59" s="100">
        <v>40268</v>
      </c>
      <c r="B59" s="99">
        <v>5</v>
      </c>
    </row>
    <row r="60" spans="1:2" x14ac:dyDescent="0.2">
      <c r="A60" s="100">
        <v>40359</v>
      </c>
      <c r="B60" s="99">
        <v>5</v>
      </c>
    </row>
    <row r="61" spans="1:2" x14ac:dyDescent="0.2">
      <c r="A61" s="100">
        <v>40451</v>
      </c>
      <c r="B61" s="99">
        <v>5</v>
      </c>
    </row>
    <row r="62" spans="1:2" x14ac:dyDescent="0.2">
      <c r="A62" s="100">
        <v>40543</v>
      </c>
      <c r="B62" s="99">
        <v>5</v>
      </c>
    </row>
    <row r="63" spans="1:2" x14ac:dyDescent="0.2">
      <c r="A63" s="100">
        <v>40633</v>
      </c>
      <c r="B63" s="99">
        <v>0</v>
      </c>
    </row>
    <row r="64" spans="1:2" x14ac:dyDescent="0.2">
      <c r="A64" s="100">
        <v>40724</v>
      </c>
      <c r="B64" s="99">
        <v>0</v>
      </c>
    </row>
    <row r="65" spans="1:2" x14ac:dyDescent="0.2">
      <c r="A65" s="100">
        <v>40816</v>
      </c>
      <c r="B65" s="99">
        <v>0</v>
      </c>
    </row>
    <row r="66" spans="1:2" x14ac:dyDescent="0.2">
      <c r="A66" s="100">
        <v>40908</v>
      </c>
      <c r="B66" s="99">
        <v>0</v>
      </c>
    </row>
    <row r="67" spans="1:2" x14ac:dyDescent="0.2">
      <c r="A67" s="100">
        <v>40999</v>
      </c>
      <c r="B67" s="99">
        <v>0</v>
      </c>
    </row>
    <row r="68" spans="1:2" x14ac:dyDescent="0.2">
      <c r="A68" s="100">
        <v>41090</v>
      </c>
      <c r="B68" s="99">
        <v>0</v>
      </c>
    </row>
    <row r="69" spans="1:2" x14ac:dyDescent="0.2">
      <c r="A69" s="100">
        <v>41182</v>
      </c>
      <c r="B69" s="99">
        <v>0</v>
      </c>
    </row>
    <row r="70" spans="1:2" x14ac:dyDescent="0.2">
      <c r="A70" s="100">
        <v>41274</v>
      </c>
      <c r="B70" s="99">
        <v>0</v>
      </c>
    </row>
    <row r="71" spans="1:2" x14ac:dyDescent="0.2">
      <c r="A71" s="100">
        <v>41364</v>
      </c>
      <c r="B71" s="99">
        <v>0</v>
      </c>
    </row>
    <row r="72" spans="1:2" x14ac:dyDescent="0.2">
      <c r="A72" s="100">
        <v>41455</v>
      </c>
      <c r="B72" s="99">
        <v>0</v>
      </c>
    </row>
    <row r="73" spans="1:2" x14ac:dyDescent="0.2">
      <c r="A73" s="100">
        <v>41547</v>
      </c>
      <c r="B73" s="99">
        <v>0</v>
      </c>
    </row>
    <row r="74" spans="1:2" x14ac:dyDescent="0.2">
      <c r="A74" s="100">
        <v>41639</v>
      </c>
      <c r="B74" s="99">
        <v>0</v>
      </c>
    </row>
    <row r="75" spans="1:2" x14ac:dyDescent="0.2">
      <c r="A75" s="100">
        <v>41729</v>
      </c>
      <c r="B75" s="99">
        <v>0</v>
      </c>
    </row>
    <row r="76" spans="1:2" x14ac:dyDescent="0.2">
      <c r="A76" s="100">
        <v>41820</v>
      </c>
      <c r="B76" s="99">
        <v>0</v>
      </c>
    </row>
    <row r="77" spans="1:2" x14ac:dyDescent="0.2">
      <c r="A77" s="100">
        <v>41912</v>
      </c>
      <c r="B77" s="99">
        <v>0</v>
      </c>
    </row>
    <row r="78" spans="1:2" x14ac:dyDescent="0.2">
      <c r="A78" s="100">
        <v>42004</v>
      </c>
      <c r="B78" s="99">
        <v>0</v>
      </c>
    </row>
    <row r="79" spans="1:2" x14ac:dyDescent="0.2">
      <c r="A79" s="100">
        <v>42094</v>
      </c>
      <c r="B79" s="99">
        <v>0</v>
      </c>
    </row>
    <row r="80" spans="1:2" x14ac:dyDescent="0.2">
      <c r="A80" s="100">
        <v>42185</v>
      </c>
      <c r="B80" s="99">
        <v>0</v>
      </c>
    </row>
    <row r="81" spans="1:2" x14ac:dyDescent="0.2">
      <c r="A81" s="100">
        <v>42277</v>
      </c>
      <c r="B81" s="99">
        <v>0</v>
      </c>
    </row>
    <row r="82" spans="1:2" x14ac:dyDescent="0.2">
      <c r="A82" s="100">
        <v>42369</v>
      </c>
      <c r="B82" s="99">
        <v>0</v>
      </c>
    </row>
    <row r="83" spans="1:2" x14ac:dyDescent="0.2">
      <c r="A83" s="100">
        <v>42460</v>
      </c>
      <c r="B83" s="99">
        <v>0</v>
      </c>
    </row>
    <row r="84" spans="1:2" x14ac:dyDescent="0.2">
      <c r="A84" s="100">
        <v>42551</v>
      </c>
      <c r="B84" s="99">
        <v>0</v>
      </c>
    </row>
    <row r="85" spans="1:2" x14ac:dyDescent="0.2">
      <c r="A85" s="100">
        <v>42643</v>
      </c>
      <c r="B85" s="99">
        <v>0</v>
      </c>
    </row>
    <row r="86" spans="1:2" x14ac:dyDescent="0.2">
      <c r="A86" s="100">
        <v>42735</v>
      </c>
      <c r="B86" s="99">
        <v>0</v>
      </c>
    </row>
    <row r="87" spans="1:2" x14ac:dyDescent="0.2">
      <c r="A87" s="100">
        <v>42825</v>
      </c>
      <c r="B87" s="99">
        <v>0</v>
      </c>
    </row>
    <row r="88" spans="1:2" x14ac:dyDescent="0.2">
      <c r="A88" s="100">
        <v>42916</v>
      </c>
      <c r="B88" s="99">
        <v>0</v>
      </c>
    </row>
    <row r="89" spans="1:2" x14ac:dyDescent="0.2">
      <c r="A89" s="100">
        <v>43008</v>
      </c>
      <c r="B89" s="99">
        <v>0</v>
      </c>
    </row>
    <row r="90" spans="1:2" x14ac:dyDescent="0.2">
      <c r="A90" s="100">
        <v>43100</v>
      </c>
      <c r="B90" s="99">
        <v>0</v>
      </c>
    </row>
    <row r="91" spans="1:2" x14ac:dyDescent="0.2">
      <c r="A91" s="100">
        <v>43190</v>
      </c>
      <c r="B91" s="99">
        <v>0</v>
      </c>
    </row>
    <row r="92" spans="1:2" x14ac:dyDescent="0.2">
      <c r="A92" s="100">
        <v>43281</v>
      </c>
      <c r="B92" s="99">
        <v>0</v>
      </c>
    </row>
    <row r="93" spans="1:2" x14ac:dyDescent="0.2">
      <c r="A93" s="100">
        <v>43373</v>
      </c>
      <c r="B93" s="99">
        <v>0</v>
      </c>
    </row>
    <row r="94" spans="1:2" x14ac:dyDescent="0.2">
      <c r="A94" s="100">
        <v>43465</v>
      </c>
      <c r="B94" s="99">
        <v>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E24"/>
  <sheetViews>
    <sheetView zoomScaleNormal="100" workbookViewId="0"/>
  </sheetViews>
  <sheetFormatPr defaultColWidth="8.85546875" defaultRowHeight="12.75" x14ac:dyDescent="0.2"/>
  <cols>
    <col min="1" max="1" width="34.85546875" style="87" customWidth="1"/>
    <col min="2" max="5" width="25.140625" style="88" customWidth="1"/>
    <col min="6" max="16384" width="8.85546875" style="82"/>
  </cols>
  <sheetData>
    <row r="1" spans="1:5" s="1" customFormat="1" ht="15" x14ac:dyDescent="0.25">
      <c r="A1" s="13" t="s">
        <v>3</v>
      </c>
      <c r="B1" s="3"/>
      <c r="C1" s="4"/>
      <c r="D1" s="4"/>
      <c r="E1" s="4"/>
    </row>
    <row r="2" spans="1:5" s="1" customFormat="1" x14ac:dyDescent="0.2">
      <c r="A2" s="27"/>
      <c r="B2" s="6"/>
      <c r="C2" s="30"/>
      <c r="D2" s="30"/>
      <c r="E2" s="30"/>
    </row>
    <row r="3" spans="1:5" s="1" customFormat="1" ht="21.75" customHeight="1" x14ac:dyDescent="0.2">
      <c r="A3" s="35" t="s">
        <v>1</v>
      </c>
      <c r="B3" s="36" t="s">
        <v>6</v>
      </c>
      <c r="C3" s="36" t="s">
        <v>2</v>
      </c>
    </row>
    <row r="4" spans="1:5" s="34" customFormat="1" ht="20.25" customHeight="1" x14ac:dyDescent="0.25">
      <c r="A4" s="90" t="s">
        <v>104</v>
      </c>
      <c r="B4" s="98" t="s">
        <v>100</v>
      </c>
      <c r="C4" s="101">
        <v>43646</v>
      </c>
    </row>
    <row r="5" spans="1:5" s="1" customFormat="1" x14ac:dyDescent="0.2">
      <c r="A5" s="32"/>
      <c r="B5" s="33"/>
      <c r="C5" s="33"/>
    </row>
    <row r="6" spans="1:5" x14ac:dyDescent="0.2">
      <c r="A6" s="85"/>
      <c r="B6" s="86"/>
      <c r="C6" s="86"/>
      <c r="D6" s="82"/>
      <c r="E6" s="82"/>
    </row>
    <row r="7" spans="1:5" x14ac:dyDescent="0.2">
      <c r="A7" s="96" t="s">
        <v>95</v>
      </c>
      <c r="B7" s="97"/>
      <c r="C7" s="97"/>
      <c r="D7" s="82"/>
      <c r="E7" s="82"/>
    </row>
    <row r="8" spans="1:5" x14ac:dyDescent="0.2">
      <c r="A8" s="35" t="s">
        <v>1</v>
      </c>
      <c r="B8" s="37" t="s">
        <v>6</v>
      </c>
      <c r="C8" s="37" t="s">
        <v>2</v>
      </c>
      <c r="D8" s="82"/>
      <c r="E8" s="82"/>
    </row>
    <row r="9" spans="1:5" x14ac:dyDescent="0.2">
      <c r="A9" s="90" t="s">
        <v>102</v>
      </c>
      <c r="B9" s="98" t="s">
        <v>100</v>
      </c>
      <c r="C9" s="101">
        <v>43646</v>
      </c>
      <c r="D9" s="82"/>
      <c r="E9" s="82"/>
    </row>
    <row r="10" spans="1:5" x14ac:dyDescent="0.2">
      <c r="A10" s="90">
        <v>43454</v>
      </c>
      <c r="B10" s="98" t="s">
        <v>100</v>
      </c>
      <c r="C10" s="101">
        <v>43646</v>
      </c>
    </row>
    <row r="11" spans="1:5" x14ac:dyDescent="0.2">
      <c r="A11" s="90">
        <v>43368</v>
      </c>
      <c r="B11" s="98" t="s">
        <v>100</v>
      </c>
      <c r="C11" s="101">
        <v>43646</v>
      </c>
    </row>
    <row r="12" spans="1:5" x14ac:dyDescent="0.2">
      <c r="A12" s="90">
        <v>43271</v>
      </c>
      <c r="B12" s="98" t="s">
        <v>100</v>
      </c>
      <c r="C12" s="101">
        <v>43646</v>
      </c>
    </row>
    <row r="13" spans="1:5" x14ac:dyDescent="0.2">
      <c r="A13" s="90">
        <v>43188</v>
      </c>
      <c r="B13" s="98" t="s">
        <v>97</v>
      </c>
      <c r="C13" s="101" t="s">
        <v>98</v>
      </c>
    </row>
    <row r="14" spans="1:5" x14ac:dyDescent="0.2">
      <c r="A14" s="90" t="s">
        <v>99</v>
      </c>
      <c r="B14" s="98" t="s">
        <v>97</v>
      </c>
      <c r="C14" s="101" t="s">
        <v>98</v>
      </c>
    </row>
    <row r="15" spans="1:5" x14ac:dyDescent="0.2">
      <c r="A15" s="90" t="s">
        <v>96</v>
      </c>
      <c r="B15" s="69" t="s">
        <v>88</v>
      </c>
      <c r="C15" s="90">
        <v>43008</v>
      </c>
    </row>
    <row r="16" spans="1:5" x14ac:dyDescent="0.2">
      <c r="A16" s="90">
        <v>42914</v>
      </c>
      <c r="B16" s="69" t="s">
        <v>88</v>
      </c>
      <c r="C16" s="90">
        <v>42916</v>
      </c>
    </row>
    <row r="17" spans="1:3" x14ac:dyDescent="0.2">
      <c r="A17" s="90">
        <v>42823</v>
      </c>
      <c r="B17" s="69" t="s">
        <v>88</v>
      </c>
      <c r="C17" s="90">
        <v>42825</v>
      </c>
    </row>
    <row r="18" spans="1:3" x14ac:dyDescent="0.2">
      <c r="A18" s="90">
        <v>42726</v>
      </c>
      <c r="B18" s="69" t="s">
        <v>88</v>
      </c>
      <c r="C18" s="90">
        <v>42735</v>
      </c>
    </row>
    <row r="19" spans="1:3" x14ac:dyDescent="0.2">
      <c r="A19" s="90">
        <v>42642</v>
      </c>
      <c r="B19" s="69" t="s">
        <v>88</v>
      </c>
      <c r="C19" s="90">
        <v>42643</v>
      </c>
    </row>
    <row r="20" spans="1:3" x14ac:dyDescent="0.2">
      <c r="A20" s="90">
        <v>42550</v>
      </c>
      <c r="B20" s="69" t="s">
        <v>88</v>
      </c>
      <c r="C20" s="90">
        <v>42551</v>
      </c>
    </row>
    <row r="21" spans="1:3" x14ac:dyDescent="0.2">
      <c r="A21" s="90">
        <v>42458</v>
      </c>
      <c r="B21" s="69" t="s">
        <v>88</v>
      </c>
      <c r="C21" s="90">
        <v>42460</v>
      </c>
    </row>
    <row r="22" spans="1:3" x14ac:dyDescent="0.2">
      <c r="A22" s="90">
        <v>42360</v>
      </c>
      <c r="B22" s="69" t="s">
        <v>88</v>
      </c>
      <c r="C22" s="90">
        <v>42369</v>
      </c>
    </row>
    <row r="23" spans="1:3" x14ac:dyDescent="0.2">
      <c r="A23" s="90">
        <v>42265</v>
      </c>
      <c r="B23" s="69" t="s">
        <v>88</v>
      </c>
      <c r="C23" s="90">
        <v>42277</v>
      </c>
    </row>
    <row r="24" spans="1:3" x14ac:dyDescent="0.2">
      <c r="A24" s="90">
        <v>42174</v>
      </c>
      <c r="B24" s="69" t="s">
        <v>88</v>
      </c>
      <c r="C24" s="90">
        <v>42185</v>
      </c>
    </row>
  </sheetData>
  <pageMargins left="0.7" right="0.7" top="0.75" bottom="0.75" header="0.3" footer="0.3"/>
  <pageSetup paperSize="9" orientation="portrait" r:id="rId1"/>
  <headerFooter>
    <oddHeader>&amp;R&amp;"Arial,Regular"&amp;10Page &amp;P of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E107"/>
  <sheetViews>
    <sheetView zoomScaleNormal="100" workbookViewId="0">
      <pane ySplit="14" topLeftCell="A99" activePane="bottomLeft" state="frozen"/>
      <selection activeCell="B1" sqref="B1"/>
      <selection pane="bottomLeft"/>
    </sheetView>
  </sheetViews>
  <sheetFormatPr defaultColWidth="8.85546875" defaultRowHeight="12.75" x14ac:dyDescent="0.2"/>
  <cols>
    <col min="1" max="1" width="50.5703125" style="87" customWidth="1"/>
    <col min="2" max="5" width="25.140625" style="88" customWidth="1"/>
    <col min="6" max="16384" width="8.85546875" style="82"/>
  </cols>
  <sheetData>
    <row r="1" spans="1:5" s="1" customFormat="1" ht="15" x14ac:dyDescent="0.25">
      <c r="A1" s="13" t="s">
        <v>7</v>
      </c>
      <c r="B1" s="3"/>
      <c r="C1" s="4"/>
      <c r="D1" s="4"/>
      <c r="E1" s="4"/>
    </row>
    <row r="2" spans="1:5" s="1" customFormat="1" x14ac:dyDescent="0.2">
      <c r="A2" s="17" t="s">
        <v>8</v>
      </c>
      <c r="B2" s="15"/>
      <c r="C2" s="16"/>
      <c r="D2" s="16"/>
      <c r="E2" s="16"/>
    </row>
    <row r="3" spans="1:5" s="1" customFormat="1" ht="130.5" customHeight="1" x14ac:dyDescent="0.2">
      <c r="A3" s="107" t="s">
        <v>87</v>
      </c>
      <c r="B3" s="107"/>
      <c r="C3" s="107"/>
      <c r="D3" s="107"/>
      <c r="E3" s="107"/>
    </row>
    <row r="4" spans="1:5" s="1" customFormat="1" x14ac:dyDescent="0.2">
      <c r="A4" s="2"/>
      <c r="B4" s="3"/>
      <c r="C4" s="4"/>
      <c r="D4" s="4"/>
      <c r="E4" s="4"/>
    </row>
    <row r="5" spans="1:5" s="5" customFormat="1" ht="42.75" customHeight="1" x14ac:dyDescent="0.25">
      <c r="A5" s="14"/>
      <c r="B5" s="36" t="s">
        <v>25</v>
      </c>
      <c r="C5" s="36" t="s">
        <v>24</v>
      </c>
      <c r="D5" s="36" t="s">
        <v>4</v>
      </c>
      <c r="E5" s="36" t="s">
        <v>5</v>
      </c>
    </row>
    <row r="6" spans="1:5" s="6" customFormat="1" x14ac:dyDescent="0.2">
      <c r="A6" s="41" t="s">
        <v>27</v>
      </c>
      <c r="B6" s="18">
        <v>2</v>
      </c>
      <c r="C6" s="18">
        <v>2</v>
      </c>
      <c r="D6" s="18">
        <v>2</v>
      </c>
      <c r="E6" s="18">
        <v>2</v>
      </c>
    </row>
    <row r="7" spans="1:5" s="6" customFormat="1" x14ac:dyDescent="0.2">
      <c r="A7" s="41" t="s">
        <v>28</v>
      </c>
      <c r="B7" s="19">
        <v>10</v>
      </c>
      <c r="C7" s="19">
        <v>10</v>
      </c>
      <c r="D7" s="19">
        <v>10</v>
      </c>
      <c r="E7" s="19">
        <v>10</v>
      </c>
    </row>
    <row r="8" spans="1:5" s="6" customFormat="1" x14ac:dyDescent="0.2">
      <c r="A8" s="41" t="s">
        <v>29</v>
      </c>
      <c r="B8" s="19">
        <v>0</v>
      </c>
      <c r="C8" s="19">
        <v>0</v>
      </c>
      <c r="D8" s="19">
        <v>0</v>
      </c>
      <c r="E8" s="19">
        <v>0</v>
      </c>
    </row>
    <row r="9" spans="1:5" s="6" customFormat="1" x14ac:dyDescent="0.2">
      <c r="A9" s="41" t="s">
        <v>30</v>
      </c>
      <c r="B9" s="20">
        <v>2.5</v>
      </c>
      <c r="C9" s="66" t="s">
        <v>89</v>
      </c>
      <c r="D9" s="20">
        <v>2.5</v>
      </c>
      <c r="E9" s="66" t="s">
        <v>89</v>
      </c>
    </row>
    <row r="10" spans="1:5" s="6" customFormat="1" x14ac:dyDescent="0.2">
      <c r="A10" s="40" t="s">
        <v>56</v>
      </c>
      <c r="B10" s="21">
        <f>(B9-B8)/(B7-B6)</f>
        <v>0.3125</v>
      </c>
      <c r="C10" s="21">
        <f>B10</f>
        <v>0.3125</v>
      </c>
      <c r="D10" s="21">
        <f>(D9-D8)/(D7-D6)</f>
        <v>0.3125</v>
      </c>
      <c r="E10" s="21">
        <f>D10</f>
        <v>0.3125</v>
      </c>
    </row>
    <row r="11" spans="1:5" s="6" customFormat="1" x14ac:dyDescent="0.2">
      <c r="A11" s="42" t="s">
        <v>55</v>
      </c>
      <c r="B11" s="52">
        <f>-B10*B6</f>
        <v>-0.625</v>
      </c>
      <c r="C11" s="52">
        <f>B11</f>
        <v>-0.625</v>
      </c>
      <c r="D11" s="52">
        <f>-D10*D6</f>
        <v>-0.625</v>
      </c>
      <c r="E11" s="52">
        <f>D11</f>
        <v>-0.625</v>
      </c>
    </row>
    <row r="12" spans="1:5" s="6" customFormat="1" x14ac:dyDescent="0.2">
      <c r="A12" s="22"/>
      <c r="B12" s="23"/>
      <c r="C12" s="23"/>
      <c r="D12" s="23"/>
      <c r="E12" s="23"/>
    </row>
    <row r="13" spans="1:5" s="5" customFormat="1" ht="37.5" customHeight="1" x14ac:dyDescent="0.25">
      <c r="A13" s="14"/>
      <c r="B13" s="36" t="s">
        <v>25</v>
      </c>
      <c r="C13" s="36" t="s">
        <v>24</v>
      </c>
      <c r="D13" s="36" t="s">
        <v>4</v>
      </c>
      <c r="E13" s="36" t="s">
        <v>5</v>
      </c>
    </row>
    <row r="14" spans="1:5" s="56" customFormat="1" ht="18.75" customHeight="1" x14ac:dyDescent="0.25">
      <c r="A14" s="53" t="s">
        <v>13</v>
      </c>
      <c r="B14" s="54" t="s">
        <v>12</v>
      </c>
      <c r="C14" s="55" t="s">
        <v>12</v>
      </c>
      <c r="D14" s="55" t="s">
        <v>12</v>
      </c>
      <c r="E14" s="55" t="s">
        <v>12</v>
      </c>
    </row>
    <row r="15" spans="1:5" s="1" customFormat="1" x14ac:dyDescent="0.2">
      <c r="A15" s="38">
        <v>35064</v>
      </c>
      <c r="B15" s="71" t="s">
        <v>89</v>
      </c>
      <c r="C15" s="71" t="s">
        <v>89</v>
      </c>
      <c r="D15" s="71" t="s">
        <v>89</v>
      </c>
      <c r="E15" s="71" t="s">
        <v>89</v>
      </c>
    </row>
    <row r="16" spans="1:5" s="1" customFormat="1" x14ac:dyDescent="0.2">
      <c r="A16" s="38">
        <v>35155</v>
      </c>
      <c r="B16" s="71" t="s">
        <v>89</v>
      </c>
      <c r="C16" s="71" t="s">
        <v>89</v>
      </c>
      <c r="D16" s="71" t="s">
        <v>89</v>
      </c>
      <c r="E16" s="71" t="s">
        <v>89</v>
      </c>
    </row>
    <row r="17" spans="1:5" s="1" customFormat="1" x14ac:dyDescent="0.2">
      <c r="A17" s="38">
        <v>35246</v>
      </c>
      <c r="B17" s="71" t="s">
        <v>89</v>
      </c>
      <c r="C17" s="71" t="s">
        <v>89</v>
      </c>
      <c r="D17" s="71" t="s">
        <v>89</v>
      </c>
      <c r="E17" s="71" t="s">
        <v>89</v>
      </c>
    </row>
    <row r="18" spans="1:5" s="1" customFormat="1" x14ac:dyDescent="0.2">
      <c r="A18" s="38">
        <v>35338</v>
      </c>
      <c r="B18" s="71" t="s">
        <v>89</v>
      </c>
      <c r="C18" s="71" t="s">
        <v>89</v>
      </c>
      <c r="D18" s="71" t="s">
        <v>89</v>
      </c>
      <c r="E18" s="71" t="s">
        <v>89</v>
      </c>
    </row>
    <row r="19" spans="1:5" s="1" customFormat="1" x14ac:dyDescent="0.2">
      <c r="A19" s="38">
        <v>35430</v>
      </c>
      <c r="B19" s="71" t="s">
        <v>89</v>
      </c>
      <c r="C19" s="71" t="s">
        <v>89</v>
      </c>
      <c r="D19" s="71" t="s">
        <v>89</v>
      </c>
      <c r="E19" s="71" t="s">
        <v>89</v>
      </c>
    </row>
    <row r="20" spans="1:5" s="1" customFormat="1" x14ac:dyDescent="0.2">
      <c r="A20" s="38">
        <v>35520</v>
      </c>
      <c r="B20" s="71" t="s">
        <v>89</v>
      </c>
      <c r="C20" s="71" t="s">
        <v>89</v>
      </c>
      <c r="D20" s="71" t="s">
        <v>89</v>
      </c>
      <c r="E20" s="71" t="s">
        <v>89</v>
      </c>
    </row>
    <row r="21" spans="1:5" s="1" customFormat="1" x14ac:dyDescent="0.2">
      <c r="A21" s="38">
        <v>35611</v>
      </c>
      <c r="B21" s="71" t="s">
        <v>89</v>
      </c>
      <c r="C21" s="71" t="s">
        <v>89</v>
      </c>
      <c r="D21" s="71" t="s">
        <v>89</v>
      </c>
      <c r="E21" s="71" t="s">
        <v>89</v>
      </c>
    </row>
    <row r="22" spans="1:5" s="1" customFormat="1" x14ac:dyDescent="0.2">
      <c r="A22" s="38">
        <v>35703</v>
      </c>
      <c r="B22" s="71" t="s">
        <v>89</v>
      </c>
      <c r="C22" s="71" t="s">
        <v>89</v>
      </c>
      <c r="D22" s="71" t="s">
        <v>89</v>
      </c>
      <c r="E22" s="71" t="s">
        <v>89</v>
      </c>
    </row>
    <row r="23" spans="1:5" s="1" customFormat="1" x14ac:dyDescent="0.2">
      <c r="A23" s="38">
        <v>35795</v>
      </c>
      <c r="B23" s="71" t="s">
        <v>89</v>
      </c>
      <c r="C23" s="71" t="s">
        <v>89</v>
      </c>
      <c r="D23" s="71" t="s">
        <v>89</v>
      </c>
      <c r="E23" s="71" t="s">
        <v>89</v>
      </c>
    </row>
    <row r="24" spans="1:5" s="1" customFormat="1" x14ac:dyDescent="0.2">
      <c r="A24" s="38">
        <v>35885</v>
      </c>
      <c r="B24" s="71" t="s">
        <v>89</v>
      </c>
      <c r="C24" s="71" t="s">
        <v>89</v>
      </c>
      <c r="D24" s="71" t="s">
        <v>89</v>
      </c>
      <c r="E24" s="71" t="s">
        <v>89</v>
      </c>
    </row>
    <row r="25" spans="1:5" s="1" customFormat="1" x14ac:dyDescent="0.2">
      <c r="A25" s="38">
        <v>35976</v>
      </c>
      <c r="B25" s="71" t="s">
        <v>89</v>
      </c>
      <c r="C25" s="71" t="s">
        <v>89</v>
      </c>
      <c r="D25" s="71" t="s">
        <v>89</v>
      </c>
      <c r="E25" s="71" t="s">
        <v>89</v>
      </c>
    </row>
    <row r="26" spans="1:5" s="1" customFormat="1" x14ac:dyDescent="0.2">
      <c r="A26" s="38">
        <v>36068</v>
      </c>
      <c r="B26" s="71" t="s">
        <v>89</v>
      </c>
      <c r="C26" s="71" t="s">
        <v>89</v>
      </c>
      <c r="D26" s="71" t="s">
        <v>89</v>
      </c>
      <c r="E26" s="71" t="s">
        <v>89</v>
      </c>
    </row>
    <row r="27" spans="1:5" s="1" customFormat="1" x14ac:dyDescent="0.2">
      <c r="A27" s="38">
        <v>36160</v>
      </c>
      <c r="B27" s="71" t="s">
        <v>89</v>
      </c>
      <c r="C27" s="71" t="s">
        <v>89</v>
      </c>
      <c r="D27" s="71" t="s">
        <v>89</v>
      </c>
      <c r="E27" s="71" t="s">
        <v>89</v>
      </c>
    </row>
    <row r="28" spans="1:5" s="1" customFormat="1" x14ac:dyDescent="0.2">
      <c r="A28" s="38">
        <v>36250</v>
      </c>
      <c r="B28" s="71" t="s">
        <v>89</v>
      </c>
      <c r="C28" s="71" t="s">
        <v>89</v>
      </c>
      <c r="D28" s="71" t="s">
        <v>89</v>
      </c>
      <c r="E28" s="71" t="s">
        <v>89</v>
      </c>
    </row>
    <row r="29" spans="1:5" s="1" customFormat="1" x14ac:dyDescent="0.2">
      <c r="A29" s="38">
        <v>36341</v>
      </c>
      <c r="B29" s="71" t="s">
        <v>89</v>
      </c>
      <c r="C29" s="71" t="s">
        <v>89</v>
      </c>
      <c r="D29" s="71" t="s">
        <v>89</v>
      </c>
      <c r="E29" s="71" t="s">
        <v>89</v>
      </c>
    </row>
    <row r="30" spans="1:5" s="1" customFormat="1" x14ac:dyDescent="0.2">
      <c r="A30" s="38">
        <v>36433</v>
      </c>
      <c r="B30" s="71" t="s">
        <v>89</v>
      </c>
      <c r="C30" s="71" t="s">
        <v>89</v>
      </c>
      <c r="D30" s="71" t="s">
        <v>89</v>
      </c>
      <c r="E30" s="71" t="s">
        <v>89</v>
      </c>
    </row>
    <row r="31" spans="1:5" s="1" customFormat="1" x14ac:dyDescent="0.2">
      <c r="A31" s="38">
        <v>36525</v>
      </c>
      <c r="B31" s="71" t="s">
        <v>89</v>
      </c>
      <c r="C31" s="71" t="s">
        <v>89</v>
      </c>
      <c r="D31" s="71" t="s">
        <v>89</v>
      </c>
      <c r="E31" s="71" t="s">
        <v>89</v>
      </c>
    </row>
    <row r="32" spans="1:5" s="1" customFormat="1" x14ac:dyDescent="0.2">
      <c r="A32" s="38">
        <v>36616</v>
      </c>
      <c r="B32" s="71" t="s">
        <v>89</v>
      </c>
      <c r="C32" s="71" t="s">
        <v>89</v>
      </c>
      <c r="D32" s="71" t="s">
        <v>89</v>
      </c>
      <c r="E32" s="71" t="s">
        <v>89</v>
      </c>
    </row>
    <row r="33" spans="1:5" s="1" customFormat="1" x14ac:dyDescent="0.2">
      <c r="A33" s="38">
        <v>36707</v>
      </c>
      <c r="B33" s="71" t="s">
        <v>89</v>
      </c>
      <c r="C33" s="71" t="s">
        <v>89</v>
      </c>
      <c r="D33" s="71" t="s">
        <v>89</v>
      </c>
      <c r="E33" s="71" t="s">
        <v>89</v>
      </c>
    </row>
    <row r="34" spans="1:5" s="1" customFormat="1" x14ac:dyDescent="0.2">
      <c r="A34" s="38">
        <v>36799</v>
      </c>
      <c r="B34" s="71" t="s">
        <v>89</v>
      </c>
      <c r="C34" s="71" t="s">
        <v>89</v>
      </c>
      <c r="D34" s="71" t="s">
        <v>89</v>
      </c>
      <c r="E34" s="71" t="s">
        <v>89</v>
      </c>
    </row>
    <row r="35" spans="1:5" s="1" customFormat="1" x14ac:dyDescent="0.2">
      <c r="A35" s="38">
        <v>36891</v>
      </c>
      <c r="B35" s="71" t="s">
        <v>89</v>
      </c>
      <c r="C35" s="71" t="s">
        <v>89</v>
      </c>
      <c r="D35" s="71" t="s">
        <v>89</v>
      </c>
      <c r="E35" s="71" t="s">
        <v>89</v>
      </c>
    </row>
    <row r="36" spans="1:5" s="1" customFormat="1" x14ac:dyDescent="0.2">
      <c r="A36" s="38">
        <v>36981</v>
      </c>
      <c r="B36" s="29">
        <f>IF('2.1.'!$D31&lt;'1.2.Orientacinės AKR normos'!B$6,'1.2.Orientacinės AKR normos'!B$8,IF('2.1.'!$D31&gt;='1.2.Orientacinės AKR normos'!B$7,'1.2.Orientacinės AKR normos'!B$9,'1.2.Orientacinės AKR normos'!B$11+'1.2.Orientacinės AKR normos'!B$10*'2.1.'!$D31))</f>
        <v>0</v>
      </c>
      <c r="C36" s="29">
        <f>IF('2.1.'!$D31&lt;'1.2.Orientacinės AKR normos'!C$6,'1.2.Orientacinės AKR normos'!C$8,'1.2.Orientacinės AKR normos'!C$11+'1.2.Orientacinės AKR normos'!C$10*'2.1.'!$D31)</f>
        <v>0</v>
      </c>
      <c r="D36" s="29">
        <f>IF('2.2.'!$D31&lt;'1.2.Orientacinės AKR normos'!D$6,'1.2.Orientacinės AKR normos'!D$8,IF('2.2.'!$D31&gt;='1.2.Orientacinės AKR normos'!D$7,'1.2.Orientacinės AKR normos'!D$9,'1.2.Orientacinės AKR normos'!D$11+'1.2.Orientacinės AKR normos'!D$10*'2.2.'!$D31))</f>
        <v>0</v>
      </c>
      <c r="E36" s="29">
        <f>IF('2.2.'!$D31&lt;'1.2.Orientacinės AKR normos'!E$6,'1.2.Orientacinės AKR normos'!E$8,'1.2.Orientacinės AKR normos'!E$11+'1.2.Orientacinės AKR normos'!E$10*'2.2.'!$D31)</f>
        <v>0</v>
      </c>
    </row>
    <row r="37" spans="1:5" s="1" customFormat="1" x14ac:dyDescent="0.2">
      <c r="A37" s="38">
        <v>37072</v>
      </c>
      <c r="B37" s="29">
        <f>IF('2.1.'!$D32&lt;'1.2.Orientacinės AKR normos'!B$6,'1.2.Orientacinės AKR normos'!B$8,IF('2.1.'!$D32&gt;='1.2.Orientacinės AKR normos'!B$7,'1.2.Orientacinės AKR normos'!B$9,'1.2.Orientacinės AKR normos'!B$11+'1.2.Orientacinės AKR normos'!B$10*'2.1.'!$D32))</f>
        <v>0</v>
      </c>
      <c r="C37" s="29">
        <f>IF('2.1.'!$D32&lt;'1.2.Orientacinės AKR normos'!C$6,'1.2.Orientacinės AKR normos'!C$8,'1.2.Orientacinės AKR normos'!C$11+'1.2.Orientacinės AKR normos'!C$10*'2.1.'!$D32)</f>
        <v>0</v>
      </c>
      <c r="D37" s="29">
        <f>IF('2.2.'!$D32&lt;'1.2.Orientacinės AKR normos'!D$6,'1.2.Orientacinės AKR normos'!D$8,IF('2.2.'!$D32&gt;='1.2.Orientacinės AKR normos'!D$7,'1.2.Orientacinės AKR normos'!D$9,'1.2.Orientacinės AKR normos'!D$11+'1.2.Orientacinės AKR normos'!D$10*'2.2.'!$D32))</f>
        <v>0</v>
      </c>
      <c r="E37" s="29">
        <f>IF('2.2.'!$D32&lt;'1.2.Orientacinės AKR normos'!E$6,'1.2.Orientacinės AKR normos'!E$8,'1.2.Orientacinės AKR normos'!E$11+'1.2.Orientacinės AKR normos'!E$10*'2.2.'!$D32)</f>
        <v>0</v>
      </c>
    </row>
    <row r="38" spans="1:5" s="1" customFormat="1" x14ac:dyDescent="0.2">
      <c r="A38" s="38">
        <v>37164</v>
      </c>
      <c r="B38" s="29">
        <f>IF('2.1.'!$D33&lt;'1.2.Orientacinės AKR normos'!B$6,'1.2.Orientacinės AKR normos'!B$8,IF('2.1.'!$D33&gt;='1.2.Orientacinės AKR normos'!B$7,'1.2.Orientacinės AKR normos'!B$9,'1.2.Orientacinės AKR normos'!B$11+'1.2.Orientacinės AKR normos'!B$10*'2.1.'!$D33))</f>
        <v>0</v>
      </c>
      <c r="C38" s="29">
        <f>IF('2.1.'!$D33&lt;'1.2.Orientacinės AKR normos'!C$6,'1.2.Orientacinės AKR normos'!C$8,'1.2.Orientacinės AKR normos'!C$11+'1.2.Orientacinės AKR normos'!C$10*'2.1.'!$D33)</f>
        <v>0</v>
      </c>
      <c r="D38" s="29">
        <f>IF('2.2.'!$D33&lt;'1.2.Orientacinės AKR normos'!D$6,'1.2.Orientacinės AKR normos'!D$8,IF('2.2.'!$D33&gt;='1.2.Orientacinės AKR normos'!D$7,'1.2.Orientacinės AKR normos'!D$9,'1.2.Orientacinės AKR normos'!D$11+'1.2.Orientacinės AKR normos'!D$10*'2.2.'!$D33))</f>
        <v>0</v>
      </c>
      <c r="E38" s="29">
        <f>IF('2.2.'!$D33&lt;'1.2.Orientacinės AKR normos'!E$6,'1.2.Orientacinės AKR normos'!E$8,'1.2.Orientacinės AKR normos'!E$11+'1.2.Orientacinės AKR normos'!E$10*'2.2.'!$D33)</f>
        <v>0</v>
      </c>
    </row>
    <row r="39" spans="1:5" s="1" customFormat="1" x14ac:dyDescent="0.2">
      <c r="A39" s="38">
        <v>37256</v>
      </c>
      <c r="B39" s="29">
        <f>IF('2.1.'!$D34&lt;'1.2.Orientacinės AKR normos'!B$6,'1.2.Orientacinės AKR normos'!B$8,IF('2.1.'!$D34&gt;='1.2.Orientacinės AKR normos'!B$7,'1.2.Orientacinės AKR normos'!B$9,'1.2.Orientacinės AKR normos'!B$11+'1.2.Orientacinės AKR normos'!B$10*'2.1.'!$D34))</f>
        <v>0</v>
      </c>
      <c r="C39" s="29">
        <f>IF('2.1.'!$D34&lt;'1.2.Orientacinės AKR normos'!C$6,'1.2.Orientacinės AKR normos'!C$8,'1.2.Orientacinės AKR normos'!C$11+'1.2.Orientacinės AKR normos'!C$10*'2.1.'!$D34)</f>
        <v>0</v>
      </c>
      <c r="D39" s="29">
        <f>IF('2.2.'!$D34&lt;'1.2.Orientacinės AKR normos'!D$6,'1.2.Orientacinės AKR normos'!D$8,IF('2.2.'!$D34&gt;='1.2.Orientacinės AKR normos'!D$7,'1.2.Orientacinės AKR normos'!D$9,'1.2.Orientacinės AKR normos'!D$11+'1.2.Orientacinės AKR normos'!D$10*'2.2.'!$D34))</f>
        <v>0</v>
      </c>
      <c r="E39" s="29">
        <f>IF('2.2.'!$D34&lt;'1.2.Orientacinės AKR normos'!E$6,'1.2.Orientacinės AKR normos'!E$8,'1.2.Orientacinės AKR normos'!E$11+'1.2.Orientacinės AKR normos'!E$10*'2.2.'!$D34)</f>
        <v>0</v>
      </c>
    </row>
    <row r="40" spans="1:5" s="1" customFormat="1" x14ac:dyDescent="0.2">
      <c r="A40" s="38">
        <v>37346</v>
      </c>
      <c r="B40" s="29">
        <f>IF('2.1.'!$D35&lt;'1.2.Orientacinės AKR normos'!B$6,'1.2.Orientacinės AKR normos'!B$8,IF('2.1.'!$D35&gt;='1.2.Orientacinės AKR normos'!B$7,'1.2.Orientacinės AKR normos'!B$9,'1.2.Orientacinės AKR normos'!B$11+'1.2.Orientacinės AKR normos'!B$10*'2.1.'!$D35))</f>
        <v>0</v>
      </c>
      <c r="C40" s="29">
        <f>IF('2.1.'!$D35&lt;'1.2.Orientacinės AKR normos'!C$6,'1.2.Orientacinės AKR normos'!C$8,'1.2.Orientacinės AKR normos'!C$11+'1.2.Orientacinės AKR normos'!C$10*'2.1.'!$D35)</f>
        <v>0</v>
      </c>
      <c r="D40" s="29">
        <f>IF('2.2.'!$D35&lt;'1.2.Orientacinės AKR normos'!D$6,'1.2.Orientacinės AKR normos'!D$8,IF('2.2.'!$D35&gt;='1.2.Orientacinės AKR normos'!D$7,'1.2.Orientacinės AKR normos'!D$9,'1.2.Orientacinės AKR normos'!D$11+'1.2.Orientacinės AKR normos'!D$10*'2.2.'!$D35))</f>
        <v>0</v>
      </c>
      <c r="E40" s="29">
        <f>IF('2.2.'!$D35&lt;'1.2.Orientacinės AKR normos'!E$6,'1.2.Orientacinės AKR normos'!E$8,'1.2.Orientacinės AKR normos'!E$11+'1.2.Orientacinės AKR normos'!E$10*'2.2.'!$D35)</f>
        <v>0</v>
      </c>
    </row>
    <row r="41" spans="1:5" s="1" customFormat="1" x14ac:dyDescent="0.2">
      <c r="A41" s="38">
        <v>37437</v>
      </c>
      <c r="B41" s="29">
        <f>IF('2.1.'!$D36&lt;'1.2.Orientacinės AKR normos'!B$6,'1.2.Orientacinės AKR normos'!B$8,IF('2.1.'!$D36&gt;='1.2.Orientacinės AKR normos'!B$7,'1.2.Orientacinės AKR normos'!B$9,'1.2.Orientacinės AKR normos'!B$11+'1.2.Orientacinės AKR normos'!B$10*'2.1.'!$D36))</f>
        <v>0</v>
      </c>
      <c r="C41" s="29">
        <f>IF('2.1.'!$D36&lt;'1.2.Orientacinės AKR normos'!C$6,'1.2.Orientacinės AKR normos'!C$8,'1.2.Orientacinės AKR normos'!C$11+'1.2.Orientacinės AKR normos'!C$10*'2.1.'!$D36)</f>
        <v>0</v>
      </c>
      <c r="D41" s="29">
        <f>IF('2.2.'!$D36&lt;'1.2.Orientacinės AKR normos'!D$6,'1.2.Orientacinės AKR normos'!D$8,IF('2.2.'!$D36&gt;='1.2.Orientacinės AKR normos'!D$7,'1.2.Orientacinės AKR normos'!D$9,'1.2.Orientacinės AKR normos'!D$11+'1.2.Orientacinės AKR normos'!D$10*'2.2.'!$D36))</f>
        <v>0</v>
      </c>
      <c r="E41" s="29">
        <f>IF('2.2.'!$D36&lt;'1.2.Orientacinės AKR normos'!E$6,'1.2.Orientacinės AKR normos'!E$8,'1.2.Orientacinės AKR normos'!E$11+'1.2.Orientacinės AKR normos'!E$10*'2.2.'!$D36)</f>
        <v>0</v>
      </c>
    </row>
    <row r="42" spans="1:5" s="1" customFormat="1" x14ac:dyDescent="0.2">
      <c r="A42" s="38">
        <v>37529</v>
      </c>
      <c r="B42" s="29">
        <f>IF('2.1.'!$D37&lt;'1.2.Orientacinės AKR normos'!B$6,'1.2.Orientacinės AKR normos'!B$8,IF('2.1.'!$D37&gt;='1.2.Orientacinės AKR normos'!B$7,'1.2.Orientacinės AKR normos'!B$9,'1.2.Orientacinės AKR normos'!B$11+'1.2.Orientacinės AKR normos'!B$10*'2.1.'!$D37))</f>
        <v>0</v>
      </c>
      <c r="C42" s="29">
        <f>IF('2.1.'!$D37&lt;'1.2.Orientacinės AKR normos'!C$6,'1.2.Orientacinės AKR normos'!C$8,'1.2.Orientacinės AKR normos'!C$11+'1.2.Orientacinės AKR normos'!C$10*'2.1.'!$D37)</f>
        <v>0</v>
      </c>
      <c r="D42" s="29">
        <f>IF('2.2.'!$D37&lt;'1.2.Orientacinės AKR normos'!D$6,'1.2.Orientacinės AKR normos'!D$8,IF('2.2.'!$D37&gt;='1.2.Orientacinės AKR normos'!D$7,'1.2.Orientacinės AKR normos'!D$9,'1.2.Orientacinės AKR normos'!D$11+'1.2.Orientacinės AKR normos'!D$10*'2.2.'!$D37))</f>
        <v>0</v>
      </c>
      <c r="E42" s="29">
        <f>IF('2.2.'!$D37&lt;'1.2.Orientacinės AKR normos'!E$6,'1.2.Orientacinės AKR normos'!E$8,'1.2.Orientacinės AKR normos'!E$11+'1.2.Orientacinės AKR normos'!E$10*'2.2.'!$D37)</f>
        <v>0</v>
      </c>
    </row>
    <row r="43" spans="1:5" s="1" customFormat="1" x14ac:dyDescent="0.2">
      <c r="A43" s="38">
        <v>37621</v>
      </c>
      <c r="B43" s="29">
        <f>IF('2.1.'!$D38&lt;'1.2.Orientacinės AKR normos'!B$6,'1.2.Orientacinės AKR normos'!B$8,IF('2.1.'!$D38&gt;='1.2.Orientacinės AKR normos'!B$7,'1.2.Orientacinės AKR normos'!B$9,'1.2.Orientacinės AKR normos'!B$11+'1.2.Orientacinės AKR normos'!B$10*'2.1.'!$D38))</f>
        <v>0</v>
      </c>
      <c r="C43" s="29">
        <f>IF('2.1.'!$D38&lt;'1.2.Orientacinės AKR normos'!C$6,'1.2.Orientacinės AKR normos'!C$8,'1.2.Orientacinės AKR normos'!C$11+'1.2.Orientacinės AKR normos'!C$10*'2.1.'!$D38)</f>
        <v>0</v>
      </c>
      <c r="D43" s="29">
        <f>IF('2.2.'!$D38&lt;'1.2.Orientacinės AKR normos'!D$6,'1.2.Orientacinės AKR normos'!D$8,IF('2.2.'!$D38&gt;='1.2.Orientacinės AKR normos'!D$7,'1.2.Orientacinės AKR normos'!D$9,'1.2.Orientacinės AKR normos'!D$11+'1.2.Orientacinės AKR normos'!D$10*'2.2.'!$D38))</f>
        <v>0</v>
      </c>
      <c r="E43" s="29">
        <f>IF('2.2.'!$D38&lt;'1.2.Orientacinės AKR normos'!E$6,'1.2.Orientacinės AKR normos'!E$8,'1.2.Orientacinės AKR normos'!E$11+'1.2.Orientacinės AKR normos'!E$10*'2.2.'!$D38)</f>
        <v>0</v>
      </c>
    </row>
    <row r="44" spans="1:5" s="1" customFormat="1" x14ac:dyDescent="0.2">
      <c r="A44" s="38">
        <v>37711</v>
      </c>
      <c r="B44" s="29">
        <f>IF('2.1.'!$D39&lt;'1.2.Orientacinės AKR normos'!B$6,'1.2.Orientacinės AKR normos'!B$8,IF('2.1.'!$D39&gt;='1.2.Orientacinės AKR normos'!B$7,'1.2.Orientacinės AKR normos'!B$9,'1.2.Orientacinės AKR normos'!B$11+'1.2.Orientacinės AKR normos'!B$10*'2.1.'!$D39))</f>
        <v>0</v>
      </c>
      <c r="C44" s="29">
        <f>IF('2.1.'!$D39&lt;'1.2.Orientacinės AKR normos'!C$6,'1.2.Orientacinės AKR normos'!C$8,'1.2.Orientacinės AKR normos'!C$11+'1.2.Orientacinės AKR normos'!C$10*'2.1.'!$D39)</f>
        <v>0</v>
      </c>
      <c r="D44" s="29">
        <f>IF('2.2.'!$D39&lt;'1.2.Orientacinės AKR normos'!D$6,'1.2.Orientacinės AKR normos'!D$8,IF('2.2.'!$D39&gt;='1.2.Orientacinės AKR normos'!D$7,'1.2.Orientacinės AKR normos'!D$9,'1.2.Orientacinės AKR normos'!D$11+'1.2.Orientacinės AKR normos'!D$10*'2.2.'!$D39))</f>
        <v>0</v>
      </c>
      <c r="E44" s="29">
        <f>IF('2.2.'!$D39&lt;'1.2.Orientacinės AKR normos'!E$6,'1.2.Orientacinės AKR normos'!E$8,'1.2.Orientacinės AKR normos'!E$11+'1.2.Orientacinės AKR normos'!E$10*'2.2.'!$D39)</f>
        <v>0</v>
      </c>
    </row>
    <row r="45" spans="1:5" s="1" customFormat="1" x14ac:dyDescent="0.2">
      <c r="A45" s="38">
        <v>37802</v>
      </c>
      <c r="B45" s="29">
        <f>IF('2.1.'!$D40&lt;'1.2.Orientacinės AKR normos'!B$6,'1.2.Orientacinės AKR normos'!B$8,IF('2.1.'!$D40&gt;='1.2.Orientacinės AKR normos'!B$7,'1.2.Orientacinės AKR normos'!B$9,'1.2.Orientacinės AKR normos'!B$11+'1.2.Orientacinės AKR normos'!B$10*'2.1.'!$D40))</f>
        <v>0</v>
      </c>
      <c r="C45" s="29">
        <f>IF('2.1.'!$D40&lt;'1.2.Orientacinės AKR normos'!C$6,'1.2.Orientacinės AKR normos'!C$8,'1.2.Orientacinės AKR normos'!C$11+'1.2.Orientacinės AKR normos'!C$10*'2.1.'!$D40)</f>
        <v>0</v>
      </c>
      <c r="D45" s="29">
        <f>IF('2.2.'!$D40&lt;'1.2.Orientacinės AKR normos'!D$6,'1.2.Orientacinės AKR normos'!D$8,IF('2.2.'!$D40&gt;='1.2.Orientacinės AKR normos'!D$7,'1.2.Orientacinės AKR normos'!D$9,'1.2.Orientacinės AKR normos'!D$11+'1.2.Orientacinės AKR normos'!D$10*'2.2.'!$D40))</f>
        <v>0</v>
      </c>
      <c r="E45" s="29">
        <f>IF('2.2.'!$D40&lt;'1.2.Orientacinės AKR normos'!E$6,'1.2.Orientacinės AKR normos'!E$8,'1.2.Orientacinės AKR normos'!E$11+'1.2.Orientacinės AKR normos'!E$10*'2.2.'!$D40)</f>
        <v>0</v>
      </c>
    </row>
    <row r="46" spans="1:5" s="1" customFormat="1" x14ac:dyDescent="0.2">
      <c r="A46" s="38">
        <v>37894</v>
      </c>
      <c r="B46" s="29">
        <f>IF('2.1.'!$D41&lt;'1.2.Orientacinės AKR normos'!B$6,'1.2.Orientacinės AKR normos'!B$8,IF('2.1.'!$D41&gt;='1.2.Orientacinės AKR normos'!B$7,'1.2.Orientacinės AKR normos'!B$9,'1.2.Orientacinės AKR normos'!B$11+'1.2.Orientacinės AKR normos'!B$10*'2.1.'!$D41))</f>
        <v>0.50312500000000004</v>
      </c>
      <c r="C46" s="29">
        <f>IF('2.1.'!$D41&lt;'1.2.Orientacinės AKR normos'!C$6,'1.2.Orientacinės AKR normos'!C$8,'1.2.Orientacinės AKR normos'!C$11+'1.2.Orientacinės AKR normos'!C$10*'2.1.'!$D41)</f>
        <v>0.50312500000000004</v>
      </c>
      <c r="D46" s="29">
        <f>IF('2.2.'!$D41&lt;'1.2.Orientacinės AKR normos'!D$6,'1.2.Orientacinės AKR normos'!D$8,IF('2.2.'!$D41&gt;='1.2.Orientacinės AKR normos'!D$7,'1.2.Orientacinės AKR normos'!D$9,'1.2.Orientacinės AKR normos'!D$11+'1.2.Orientacinės AKR normos'!D$10*'2.2.'!$D41))</f>
        <v>0</v>
      </c>
      <c r="E46" s="29">
        <f>IF('2.2.'!$D41&lt;'1.2.Orientacinės AKR normos'!E$6,'1.2.Orientacinės AKR normos'!E$8,'1.2.Orientacinės AKR normos'!E$11+'1.2.Orientacinės AKR normos'!E$10*'2.2.'!$D41)</f>
        <v>0</v>
      </c>
    </row>
    <row r="47" spans="1:5" s="1" customFormat="1" x14ac:dyDescent="0.2">
      <c r="A47" s="38">
        <v>37986</v>
      </c>
      <c r="B47" s="29">
        <f>IF('2.1.'!$D42&lt;'1.2.Orientacinės AKR normos'!B$6,'1.2.Orientacinės AKR normos'!B$8,IF('2.1.'!$D42&gt;='1.2.Orientacinės AKR normos'!B$7,'1.2.Orientacinės AKR normos'!B$9,'1.2.Orientacinės AKR normos'!B$11+'1.2.Orientacinės AKR normos'!B$10*'2.1.'!$D42))</f>
        <v>1.0250000000000001</v>
      </c>
      <c r="C47" s="29">
        <f>IF('2.1.'!$D42&lt;'1.2.Orientacinės AKR normos'!C$6,'1.2.Orientacinės AKR normos'!C$8,'1.2.Orientacinės AKR normos'!C$11+'1.2.Orientacinės AKR normos'!C$10*'2.1.'!$D42)</f>
        <v>1.0250000000000001</v>
      </c>
      <c r="D47" s="29">
        <f>IF('2.2.'!$D42&lt;'1.2.Orientacinės AKR normos'!D$6,'1.2.Orientacinės AKR normos'!D$8,IF('2.2.'!$D42&gt;='1.2.Orientacinės AKR normos'!D$7,'1.2.Orientacinės AKR normos'!D$9,'1.2.Orientacinės AKR normos'!D$11+'1.2.Orientacinės AKR normos'!D$10*'2.2.'!$D42))</f>
        <v>0.52500000000000013</v>
      </c>
      <c r="E47" s="29">
        <f>IF('2.2.'!$D42&lt;'1.2.Orientacinės AKR normos'!E$6,'1.2.Orientacinės AKR normos'!E$8,'1.2.Orientacinės AKR normos'!E$11+'1.2.Orientacinės AKR normos'!E$10*'2.2.'!$D42)</f>
        <v>0.52500000000000013</v>
      </c>
    </row>
    <row r="48" spans="1:5" s="1" customFormat="1" x14ac:dyDescent="0.2">
      <c r="A48" s="38">
        <v>38077</v>
      </c>
      <c r="B48" s="29">
        <f>IF('2.1.'!$D43&lt;'1.2.Orientacinės AKR normos'!B$6,'1.2.Orientacinės AKR normos'!B$8,IF('2.1.'!$D43&gt;='1.2.Orientacinės AKR normos'!B$7,'1.2.Orientacinės AKR normos'!B$9,'1.2.Orientacinės AKR normos'!B$11+'1.2.Orientacinės AKR normos'!B$10*'2.1.'!$D43))</f>
        <v>0.72187499999999982</v>
      </c>
      <c r="C48" s="29">
        <f>IF('2.1.'!$D43&lt;'1.2.Orientacinės AKR normos'!C$6,'1.2.Orientacinės AKR normos'!C$8,'1.2.Orientacinės AKR normos'!C$11+'1.2.Orientacinės AKR normos'!C$10*'2.1.'!$D43)</f>
        <v>0.72187499999999982</v>
      </c>
      <c r="D48" s="29">
        <f>IF('2.2.'!$D43&lt;'1.2.Orientacinės AKR normos'!D$6,'1.2.Orientacinės AKR normos'!D$8,IF('2.2.'!$D43&gt;='1.2.Orientacinės AKR normos'!D$7,'1.2.Orientacinės AKR normos'!D$9,'1.2.Orientacinės AKR normos'!D$11+'1.2.Orientacinės AKR normos'!D$10*'2.2.'!$D43))</f>
        <v>0.30937500000000007</v>
      </c>
      <c r="E48" s="29">
        <f>IF('2.2.'!$D43&lt;'1.2.Orientacinės AKR normos'!E$6,'1.2.Orientacinės AKR normos'!E$8,'1.2.Orientacinės AKR normos'!E$11+'1.2.Orientacinės AKR normos'!E$10*'2.2.'!$D43)</f>
        <v>0.30937500000000007</v>
      </c>
    </row>
    <row r="49" spans="1:5" s="1" customFormat="1" x14ac:dyDescent="0.2">
      <c r="A49" s="38">
        <v>38168</v>
      </c>
      <c r="B49" s="29">
        <f>IF('2.1.'!$D44&lt;'1.2.Orientacinės AKR normos'!B$6,'1.2.Orientacinės AKR normos'!B$8,IF('2.1.'!$D44&gt;='1.2.Orientacinės AKR normos'!B$7,'1.2.Orientacinės AKR normos'!B$9,'1.2.Orientacinės AKR normos'!B$11+'1.2.Orientacinės AKR normos'!B$10*'2.1.'!$D44))</f>
        <v>1.0406249999999999</v>
      </c>
      <c r="C49" s="29">
        <f>IF('2.1.'!$D44&lt;'1.2.Orientacinės AKR normos'!C$6,'1.2.Orientacinės AKR normos'!C$8,'1.2.Orientacinės AKR normos'!C$11+'1.2.Orientacinės AKR normos'!C$10*'2.1.'!$D44)</f>
        <v>1.0406249999999999</v>
      </c>
      <c r="D49" s="29">
        <f>IF('2.2.'!$D44&lt;'1.2.Orientacinės AKR normos'!D$6,'1.2.Orientacinės AKR normos'!D$8,IF('2.2.'!$D44&gt;='1.2.Orientacinės AKR normos'!D$7,'1.2.Orientacinės AKR normos'!D$9,'1.2.Orientacinės AKR normos'!D$11+'1.2.Orientacinės AKR normos'!D$10*'2.2.'!$D44))</f>
        <v>0.70937499999999987</v>
      </c>
      <c r="E49" s="29">
        <f>IF('2.2.'!$D44&lt;'1.2.Orientacinės AKR normos'!E$6,'1.2.Orientacinės AKR normos'!E$8,'1.2.Orientacinės AKR normos'!E$11+'1.2.Orientacinės AKR normos'!E$10*'2.2.'!$D44)</f>
        <v>0.70937499999999987</v>
      </c>
    </row>
    <row r="50" spans="1:5" s="1" customFormat="1" x14ac:dyDescent="0.2">
      <c r="A50" s="38">
        <v>38260</v>
      </c>
      <c r="B50" s="29">
        <f>IF('2.1.'!$D45&lt;'1.2.Orientacinės AKR normos'!B$6,'1.2.Orientacinės AKR normos'!B$8,IF('2.1.'!$D45&gt;='1.2.Orientacinės AKR normos'!B$7,'1.2.Orientacinės AKR normos'!B$9,'1.2.Orientacinės AKR normos'!B$11+'1.2.Orientacinės AKR normos'!B$10*'2.1.'!$D45))</f>
        <v>1.1156250000000001</v>
      </c>
      <c r="C50" s="29">
        <f>IF('2.1.'!$D45&lt;'1.2.Orientacinės AKR normos'!C$6,'1.2.Orientacinės AKR normos'!C$8,'1.2.Orientacinės AKR normos'!C$11+'1.2.Orientacinės AKR normos'!C$10*'2.1.'!$D45)</f>
        <v>1.1156250000000001</v>
      </c>
      <c r="D50" s="29">
        <f>IF('2.2.'!$D45&lt;'1.2.Orientacinės AKR normos'!D$6,'1.2.Orientacinės AKR normos'!D$8,IF('2.2.'!$D45&gt;='1.2.Orientacinės AKR normos'!D$7,'1.2.Orientacinės AKR normos'!D$9,'1.2.Orientacinės AKR normos'!D$11+'1.2.Orientacinės AKR normos'!D$10*'2.2.'!$D45))</f>
        <v>0.80937499999999996</v>
      </c>
      <c r="E50" s="29">
        <f>IF('2.2.'!$D45&lt;'1.2.Orientacinės AKR normos'!E$6,'1.2.Orientacinės AKR normos'!E$8,'1.2.Orientacinės AKR normos'!E$11+'1.2.Orientacinės AKR normos'!E$10*'2.2.'!$D45)</f>
        <v>0.80937499999999996</v>
      </c>
    </row>
    <row r="51" spans="1:5" s="1" customFormat="1" x14ac:dyDescent="0.2">
      <c r="A51" s="38">
        <v>38352</v>
      </c>
      <c r="B51" s="29">
        <f>IF('2.1.'!$D46&lt;'1.2.Orientacinės AKR normos'!B$6,'1.2.Orientacinės AKR normos'!B$8,IF('2.1.'!$D46&gt;='1.2.Orientacinės AKR normos'!B$7,'1.2.Orientacinės AKR normos'!B$9,'1.2.Orientacinės AKR normos'!B$11+'1.2.Orientacinės AKR normos'!B$10*'2.1.'!$D46))</f>
        <v>1.3968750000000001</v>
      </c>
      <c r="C51" s="29">
        <f>IF('2.1.'!$D46&lt;'1.2.Orientacinės AKR normos'!C$6,'1.2.Orientacinės AKR normos'!C$8,'1.2.Orientacinės AKR normos'!C$11+'1.2.Orientacinės AKR normos'!C$10*'2.1.'!$D46)</f>
        <v>1.3968750000000001</v>
      </c>
      <c r="D51" s="29">
        <f>IF('2.2.'!$D46&lt;'1.2.Orientacinės AKR normos'!D$6,'1.2.Orientacinės AKR normos'!D$8,IF('2.2.'!$D46&gt;='1.2.Orientacinės AKR normos'!D$7,'1.2.Orientacinės AKR normos'!D$9,'1.2.Orientacinės AKR normos'!D$11+'1.2.Orientacinės AKR normos'!D$10*'2.2.'!$D46))</f>
        <v>1.1124999999999998</v>
      </c>
      <c r="E51" s="29">
        <f>IF('2.2.'!$D46&lt;'1.2.Orientacinės AKR normos'!E$6,'1.2.Orientacinės AKR normos'!E$8,'1.2.Orientacinės AKR normos'!E$11+'1.2.Orientacinės AKR normos'!E$10*'2.2.'!$D46)</f>
        <v>1.1124999999999998</v>
      </c>
    </row>
    <row r="52" spans="1:5" s="1" customFormat="1" x14ac:dyDescent="0.2">
      <c r="A52" s="38">
        <v>38442</v>
      </c>
      <c r="B52" s="29">
        <f>IF('2.1.'!$D47&lt;'1.2.Orientacinės AKR normos'!B$6,'1.2.Orientacinės AKR normos'!B$8,IF('2.1.'!$D47&gt;='1.2.Orientacinės AKR normos'!B$7,'1.2.Orientacinės AKR normos'!B$9,'1.2.Orientacinės AKR normos'!B$11+'1.2.Orientacinės AKR normos'!B$10*'2.1.'!$D47))</f>
        <v>1.3656250000000001</v>
      </c>
      <c r="C52" s="29">
        <f>IF('2.1.'!$D47&lt;'1.2.Orientacinės AKR normos'!C$6,'1.2.Orientacinės AKR normos'!C$8,'1.2.Orientacinės AKR normos'!C$11+'1.2.Orientacinės AKR normos'!C$10*'2.1.'!$D47)</f>
        <v>1.3656250000000001</v>
      </c>
      <c r="D52" s="29">
        <f>IF('2.2.'!$D47&lt;'1.2.Orientacinės AKR normos'!D$6,'1.2.Orientacinės AKR normos'!D$8,IF('2.2.'!$D47&gt;='1.2.Orientacinės AKR normos'!D$7,'1.2.Orientacinės AKR normos'!D$9,'1.2.Orientacinės AKR normos'!D$11+'1.2.Orientacinės AKR normos'!D$10*'2.2.'!$D47))</f>
        <v>1.0843749999999999</v>
      </c>
      <c r="E52" s="29">
        <f>IF('2.2.'!$D47&lt;'1.2.Orientacinės AKR normos'!E$6,'1.2.Orientacinės AKR normos'!E$8,'1.2.Orientacinės AKR normos'!E$11+'1.2.Orientacinės AKR normos'!E$10*'2.2.'!$D47)</f>
        <v>1.0843749999999999</v>
      </c>
    </row>
    <row r="53" spans="1:5" s="1" customFormat="1" x14ac:dyDescent="0.2">
      <c r="A53" s="38">
        <v>38533</v>
      </c>
      <c r="B53" s="29">
        <f>IF('2.1.'!$D48&lt;'1.2.Orientacinės AKR normos'!B$6,'1.2.Orientacinės AKR normos'!B$8,IF('2.1.'!$D48&gt;='1.2.Orientacinės AKR normos'!B$7,'1.2.Orientacinės AKR normos'!B$9,'1.2.Orientacinės AKR normos'!B$11+'1.2.Orientacinės AKR normos'!B$10*'2.1.'!$D48))</f>
        <v>1.8656250000000001</v>
      </c>
      <c r="C53" s="29">
        <f>IF('2.1.'!$D48&lt;'1.2.Orientacinės AKR normos'!C$6,'1.2.Orientacinės AKR normos'!C$8,'1.2.Orientacinės AKR normos'!C$11+'1.2.Orientacinės AKR normos'!C$10*'2.1.'!$D48)</f>
        <v>1.8656250000000001</v>
      </c>
      <c r="D53" s="29">
        <f>IF('2.2.'!$D48&lt;'1.2.Orientacinės AKR normos'!D$6,'1.2.Orientacinės AKR normos'!D$8,IF('2.2.'!$D48&gt;='1.2.Orientacinės AKR normos'!D$7,'1.2.Orientacinės AKR normos'!D$9,'1.2.Orientacinės AKR normos'!D$11+'1.2.Orientacinės AKR normos'!D$10*'2.2.'!$D48))</f>
        <v>1.6312500000000001</v>
      </c>
      <c r="E53" s="29">
        <f>IF('2.2.'!$D48&lt;'1.2.Orientacinės AKR normos'!E$6,'1.2.Orientacinės AKR normos'!E$8,'1.2.Orientacinės AKR normos'!E$11+'1.2.Orientacinės AKR normos'!E$10*'2.2.'!$D48)</f>
        <v>1.6312500000000001</v>
      </c>
    </row>
    <row r="54" spans="1:5" s="1" customFormat="1" x14ac:dyDescent="0.2">
      <c r="A54" s="38">
        <v>38625</v>
      </c>
      <c r="B54" s="29">
        <f>IF('2.1.'!$D49&lt;'1.2.Orientacinės AKR normos'!B$6,'1.2.Orientacinės AKR normos'!B$8,IF('2.1.'!$D49&gt;='1.2.Orientacinės AKR normos'!B$7,'1.2.Orientacinės AKR normos'!B$9,'1.2.Orientacinės AKR normos'!B$11+'1.2.Orientacinės AKR normos'!B$10*'2.1.'!$D49))</f>
        <v>2.1625000000000001</v>
      </c>
      <c r="C54" s="29">
        <f>IF('2.1.'!$D49&lt;'1.2.Orientacinės AKR normos'!C$6,'1.2.Orientacinės AKR normos'!C$8,'1.2.Orientacinės AKR normos'!C$11+'1.2.Orientacinės AKR normos'!C$10*'2.1.'!$D49)</f>
        <v>2.1625000000000001</v>
      </c>
      <c r="D54" s="29">
        <f>IF('2.2.'!$D49&lt;'1.2.Orientacinės AKR normos'!D$6,'1.2.Orientacinės AKR normos'!D$8,IF('2.2.'!$D49&gt;='1.2.Orientacinės AKR normos'!D$7,'1.2.Orientacinės AKR normos'!D$9,'1.2.Orientacinės AKR normos'!D$11+'1.2.Orientacinės AKR normos'!D$10*'2.2.'!$D49))</f>
        <v>1.9906249999999996</v>
      </c>
      <c r="E54" s="29">
        <f>IF('2.2.'!$D49&lt;'1.2.Orientacinės AKR normos'!E$6,'1.2.Orientacinės AKR normos'!E$8,'1.2.Orientacinės AKR normos'!E$11+'1.2.Orientacinės AKR normos'!E$10*'2.2.'!$D49)</f>
        <v>1.9906249999999996</v>
      </c>
    </row>
    <row r="55" spans="1:5" s="1" customFormat="1" x14ac:dyDescent="0.2">
      <c r="A55" s="38">
        <v>38717</v>
      </c>
      <c r="B55" s="29">
        <f>IF('2.1.'!$D50&lt;'1.2.Orientacinės AKR normos'!B$6,'1.2.Orientacinės AKR normos'!B$8,IF('2.1.'!$D50&gt;='1.2.Orientacinės AKR normos'!B$7,'1.2.Orientacinės AKR normos'!B$9,'1.2.Orientacinės AKR normos'!B$11+'1.2.Orientacinės AKR normos'!B$10*'2.1.'!$D50))</f>
        <v>2.3968750000000001</v>
      </c>
      <c r="C55" s="29">
        <f>IF('2.1.'!$D50&lt;'1.2.Orientacinės AKR normos'!C$6,'1.2.Orientacinės AKR normos'!C$8,'1.2.Orientacinės AKR normos'!C$11+'1.2.Orientacinės AKR normos'!C$10*'2.1.'!$D50)</f>
        <v>2.3968750000000001</v>
      </c>
      <c r="D55" s="29">
        <f>IF('2.2.'!$D50&lt;'1.2.Orientacinės AKR normos'!D$6,'1.2.Orientacinės AKR normos'!D$8,IF('2.2.'!$D50&gt;='1.2.Orientacinės AKR normos'!D$7,'1.2.Orientacinės AKR normos'!D$9,'1.2.Orientacinės AKR normos'!D$11+'1.2.Orientacinės AKR normos'!D$10*'2.2.'!$D50))</f>
        <v>2.2906249999999999</v>
      </c>
      <c r="E55" s="29">
        <f>IF('2.2.'!$D50&lt;'1.2.Orientacinės AKR normos'!E$6,'1.2.Orientacinės AKR normos'!E$8,'1.2.Orientacinės AKR normos'!E$11+'1.2.Orientacinės AKR normos'!E$10*'2.2.'!$D50)</f>
        <v>2.2906249999999999</v>
      </c>
    </row>
    <row r="56" spans="1:5" s="1" customFormat="1" x14ac:dyDescent="0.2">
      <c r="A56" s="38">
        <v>38807</v>
      </c>
      <c r="B56" s="29">
        <f>IF('2.1.'!$D51&lt;'1.2.Orientacinės AKR normos'!B$6,'1.2.Orientacinės AKR normos'!B$8,IF('2.1.'!$D51&gt;='1.2.Orientacinės AKR normos'!B$7,'1.2.Orientacinės AKR normos'!B$9,'1.2.Orientacinės AKR normos'!B$11+'1.2.Orientacinės AKR normos'!B$10*'2.1.'!$D51))</f>
        <v>2.5</v>
      </c>
      <c r="C56" s="29">
        <f>IF('2.1.'!$D51&lt;'1.2.Orientacinės AKR normos'!C$6,'1.2.Orientacinės AKR normos'!C$8,'1.2.Orientacinės AKR normos'!C$11+'1.2.Orientacinės AKR normos'!C$10*'2.1.'!$D51)</f>
        <v>2.8156249999999998</v>
      </c>
      <c r="D56" s="29">
        <f>IF('2.2.'!$D51&lt;'1.2.Orientacinės AKR normos'!D$6,'1.2.Orientacinės AKR normos'!D$8,IF('2.2.'!$D51&gt;='1.2.Orientacinės AKR normos'!D$7,'1.2.Orientacinės AKR normos'!D$9,'1.2.Orientacinės AKR normos'!D$11+'1.2.Orientacinės AKR normos'!D$10*'2.2.'!$D51))</f>
        <v>2.5</v>
      </c>
      <c r="E56" s="29">
        <f>IF('2.2.'!$D51&lt;'1.2.Orientacinės AKR normos'!E$6,'1.2.Orientacinės AKR normos'!E$8,'1.2.Orientacinės AKR normos'!E$11+'1.2.Orientacinės AKR normos'!E$10*'2.2.'!$D51)</f>
        <v>2.8031250000000001</v>
      </c>
    </row>
    <row r="57" spans="1:5" s="1" customFormat="1" x14ac:dyDescent="0.2">
      <c r="A57" s="38">
        <v>38898</v>
      </c>
      <c r="B57" s="29">
        <f>IF('2.1.'!$D52&lt;'1.2.Orientacinės AKR normos'!B$6,'1.2.Orientacinės AKR normos'!B$8,IF('2.1.'!$D52&gt;='1.2.Orientacinės AKR normos'!B$7,'1.2.Orientacinės AKR normos'!B$9,'1.2.Orientacinės AKR normos'!B$11+'1.2.Orientacinės AKR normos'!B$10*'2.1.'!$D52))</f>
        <v>2.5</v>
      </c>
      <c r="C57" s="29">
        <f>IF('2.1.'!$D52&lt;'1.2.Orientacinės AKR normos'!C$6,'1.2.Orientacinės AKR normos'!C$8,'1.2.Orientacinės AKR normos'!C$11+'1.2.Orientacinės AKR normos'!C$10*'2.1.'!$D52)</f>
        <v>3.1218750000000002</v>
      </c>
      <c r="D57" s="29">
        <f>IF('2.2.'!$D52&lt;'1.2.Orientacinės AKR normos'!D$6,'1.2.Orientacinės AKR normos'!D$8,IF('2.2.'!$D52&gt;='1.2.Orientacinės AKR normos'!D$7,'1.2.Orientacinės AKR normos'!D$9,'1.2.Orientacinės AKR normos'!D$11+'1.2.Orientacinės AKR normos'!D$10*'2.2.'!$D52))</f>
        <v>2.5</v>
      </c>
      <c r="E57" s="29">
        <f>IF('2.2.'!$D52&lt;'1.2.Orientacinės AKR normos'!E$6,'1.2.Orientacinės AKR normos'!E$8,'1.2.Orientacinės AKR normos'!E$11+'1.2.Orientacinės AKR normos'!E$10*'2.2.'!$D52)</f>
        <v>3.1937500000000001</v>
      </c>
    </row>
    <row r="58" spans="1:5" s="1" customFormat="1" x14ac:dyDescent="0.2">
      <c r="A58" s="38">
        <v>38990</v>
      </c>
      <c r="B58" s="29">
        <f>IF('2.1.'!$D53&lt;'1.2.Orientacinės AKR normos'!B$6,'1.2.Orientacinės AKR normos'!B$8,IF('2.1.'!$D53&gt;='1.2.Orientacinės AKR normos'!B$7,'1.2.Orientacinės AKR normos'!B$9,'1.2.Orientacinės AKR normos'!B$11+'1.2.Orientacinės AKR normos'!B$10*'2.1.'!$D53))</f>
        <v>2.5</v>
      </c>
      <c r="C58" s="29">
        <f>IF('2.1.'!$D53&lt;'1.2.Orientacinės AKR normos'!C$6,'1.2.Orientacinės AKR normos'!C$8,'1.2.Orientacinės AKR normos'!C$11+'1.2.Orientacinės AKR normos'!C$10*'2.1.'!$D53)</f>
        <v>3.2093749999999996</v>
      </c>
      <c r="D58" s="29">
        <f>IF('2.2.'!$D53&lt;'1.2.Orientacinės AKR normos'!D$6,'1.2.Orientacinės AKR normos'!D$8,IF('2.2.'!$D53&gt;='1.2.Orientacinės AKR normos'!D$7,'1.2.Orientacinės AKR normos'!D$9,'1.2.Orientacinės AKR normos'!D$11+'1.2.Orientacinės AKR normos'!D$10*'2.2.'!$D53))</f>
        <v>2.5</v>
      </c>
      <c r="E58" s="29">
        <f>IF('2.2.'!$D53&lt;'1.2.Orientacinės AKR normos'!E$6,'1.2.Orientacinės AKR normos'!E$8,'1.2.Orientacinės AKR normos'!E$11+'1.2.Orientacinės AKR normos'!E$10*'2.2.'!$D53)</f>
        <v>3.3187499999999996</v>
      </c>
    </row>
    <row r="59" spans="1:5" s="1" customFormat="1" x14ac:dyDescent="0.2">
      <c r="A59" s="38">
        <v>39082</v>
      </c>
      <c r="B59" s="29">
        <f>IF('2.1.'!$D54&lt;'1.2.Orientacinės AKR normos'!B$6,'1.2.Orientacinės AKR normos'!B$8,IF('2.1.'!$D54&gt;='1.2.Orientacinės AKR normos'!B$7,'1.2.Orientacinės AKR normos'!B$9,'1.2.Orientacinės AKR normos'!B$11+'1.2.Orientacinės AKR normos'!B$10*'2.1.'!$D54))</f>
        <v>2.5</v>
      </c>
      <c r="C59" s="29">
        <f>IF('2.1.'!$D54&lt;'1.2.Orientacinės AKR normos'!C$6,'1.2.Orientacinės AKR normos'!C$8,'1.2.Orientacinės AKR normos'!C$11+'1.2.Orientacinės AKR normos'!C$10*'2.1.'!$D54)</f>
        <v>3.484375</v>
      </c>
      <c r="D59" s="29">
        <f>IF('2.2.'!$D54&lt;'1.2.Orientacinės AKR normos'!D$6,'1.2.Orientacinės AKR normos'!D$8,IF('2.2.'!$D54&gt;='1.2.Orientacinės AKR normos'!D$7,'1.2.Orientacinės AKR normos'!D$9,'1.2.Orientacinės AKR normos'!D$11+'1.2.Orientacinės AKR normos'!D$10*'2.2.'!$D54))</f>
        <v>2.5</v>
      </c>
      <c r="E59" s="29">
        <f>IF('2.2.'!$D54&lt;'1.2.Orientacinės AKR normos'!E$6,'1.2.Orientacinės AKR normos'!E$8,'1.2.Orientacinės AKR normos'!E$11+'1.2.Orientacinės AKR normos'!E$10*'2.2.'!$D54)</f>
        <v>3.6218750000000002</v>
      </c>
    </row>
    <row r="60" spans="1:5" s="1" customFormat="1" x14ac:dyDescent="0.2">
      <c r="A60" s="38">
        <v>39172</v>
      </c>
      <c r="B60" s="29">
        <f>IF('2.1.'!$D55&lt;'1.2.Orientacinės AKR normos'!B$6,'1.2.Orientacinės AKR normos'!B$8,IF('2.1.'!$D55&gt;='1.2.Orientacinės AKR normos'!B$7,'1.2.Orientacinės AKR normos'!B$9,'1.2.Orientacinės AKR normos'!B$11+'1.2.Orientacinės AKR normos'!B$10*'2.1.'!$D55))</f>
        <v>2.5</v>
      </c>
      <c r="C60" s="29">
        <f>IF('2.1.'!$D55&lt;'1.2.Orientacinės AKR normos'!C$6,'1.2.Orientacinės AKR normos'!C$8,'1.2.Orientacinės AKR normos'!C$11+'1.2.Orientacinės AKR normos'!C$10*'2.1.'!$D55)</f>
        <v>5.3406250000000002</v>
      </c>
      <c r="D60" s="29">
        <f>IF('2.2.'!$D55&lt;'1.2.Orientacinės AKR normos'!D$6,'1.2.Orientacinės AKR normos'!D$8,IF('2.2.'!$D55&gt;='1.2.Orientacinės AKR normos'!D$7,'1.2.Orientacinės AKR normos'!D$9,'1.2.Orientacinės AKR normos'!D$11+'1.2.Orientacinės AKR normos'!D$10*'2.2.'!$D55))</f>
        <v>2.5</v>
      </c>
      <c r="E60" s="29">
        <f>IF('2.2.'!$D55&lt;'1.2.Orientacinės AKR normos'!E$6,'1.2.Orientacinės AKR normos'!E$8,'1.2.Orientacinės AKR normos'!E$11+'1.2.Orientacinės AKR normos'!E$10*'2.2.'!$D55)</f>
        <v>5.7906250000000004</v>
      </c>
    </row>
    <row r="61" spans="1:5" s="1" customFormat="1" x14ac:dyDescent="0.2">
      <c r="A61" s="38">
        <v>39263</v>
      </c>
      <c r="B61" s="29">
        <f>IF('2.1.'!$D56&lt;'1.2.Orientacinės AKR normos'!B$6,'1.2.Orientacinės AKR normos'!B$8,IF('2.1.'!$D56&gt;='1.2.Orientacinės AKR normos'!B$7,'1.2.Orientacinės AKR normos'!B$9,'1.2.Orientacinės AKR normos'!B$11+'1.2.Orientacinės AKR normos'!B$10*'2.1.'!$D56))</f>
        <v>2.5</v>
      </c>
      <c r="C61" s="29">
        <f>IF('2.1.'!$D56&lt;'1.2.Orientacinės AKR normos'!C$6,'1.2.Orientacinės AKR normos'!C$8,'1.2.Orientacinės AKR normos'!C$11+'1.2.Orientacinės AKR normos'!C$10*'2.1.'!$D56)</f>
        <v>4.9812500000000002</v>
      </c>
      <c r="D61" s="29">
        <f>IF('2.2.'!$D56&lt;'1.2.Orientacinės AKR normos'!D$6,'1.2.Orientacinės AKR normos'!D$8,IF('2.2.'!$D56&gt;='1.2.Orientacinės AKR normos'!D$7,'1.2.Orientacinės AKR normos'!D$9,'1.2.Orientacinės AKR normos'!D$11+'1.2.Orientacinės AKR normos'!D$10*'2.2.'!$D56))</f>
        <v>2.5</v>
      </c>
      <c r="E61" s="29">
        <f>IF('2.2.'!$D56&lt;'1.2.Orientacinės AKR normos'!E$6,'1.2.Orientacinės AKR normos'!E$8,'1.2.Orientacinės AKR normos'!E$11+'1.2.Orientacinės AKR normos'!E$10*'2.2.'!$D56)</f>
        <v>5.6000000000000005</v>
      </c>
    </row>
    <row r="62" spans="1:5" s="1" customFormat="1" x14ac:dyDescent="0.2">
      <c r="A62" s="38">
        <v>39355</v>
      </c>
      <c r="B62" s="29">
        <f>IF('2.1.'!$D57&lt;'1.2.Orientacinės AKR normos'!B$6,'1.2.Orientacinės AKR normos'!B$8,IF('2.1.'!$D57&gt;='1.2.Orientacinės AKR normos'!B$7,'1.2.Orientacinės AKR normos'!B$9,'1.2.Orientacinės AKR normos'!B$11+'1.2.Orientacinės AKR normos'!B$10*'2.1.'!$D57))</f>
        <v>2.5</v>
      </c>
      <c r="C62" s="29">
        <f>IF('2.1.'!$D57&lt;'1.2.Orientacinės AKR normos'!C$6,'1.2.Orientacinės AKR normos'!C$8,'1.2.Orientacinės AKR normos'!C$11+'1.2.Orientacinės AKR normos'!C$10*'2.1.'!$D57)</f>
        <v>4.9000000000000004</v>
      </c>
      <c r="D62" s="29">
        <f>IF('2.2.'!$D57&lt;'1.2.Orientacinės AKR normos'!D$6,'1.2.Orientacinės AKR normos'!D$8,IF('2.2.'!$D57&gt;='1.2.Orientacinės AKR normos'!D$7,'1.2.Orientacinės AKR normos'!D$9,'1.2.Orientacinės AKR normos'!D$11+'1.2.Orientacinės AKR normos'!D$10*'2.2.'!$D57))</f>
        <v>2.5</v>
      </c>
      <c r="E62" s="29">
        <f>IF('2.2.'!$D57&lt;'1.2.Orientacinės AKR normos'!E$6,'1.2.Orientacinės AKR normos'!E$8,'1.2.Orientacinės AKR normos'!E$11+'1.2.Orientacinės AKR normos'!E$10*'2.2.'!$D57)</f>
        <v>5.5812499999999998</v>
      </c>
    </row>
    <row r="63" spans="1:5" s="1" customFormat="1" x14ac:dyDescent="0.2">
      <c r="A63" s="38">
        <v>39447</v>
      </c>
      <c r="B63" s="29">
        <f>IF('2.1.'!$D58&lt;'1.2.Orientacinės AKR normos'!B$6,'1.2.Orientacinės AKR normos'!B$8,IF('2.1.'!$D58&gt;='1.2.Orientacinės AKR normos'!B$7,'1.2.Orientacinės AKR normos'!B$9,'1.2.Orientacinės AKR normos'!B$11+'1.2.Orientacinės AKR normos'!B$10*'2.1.'!$D58))</f>
        <v>2.5</v>
      </c>
      <c r="C63" s="29">
        <f>IF('2.1.'!$D58&lt;'1.2.Orientacinės AKR normos'!C$6,'1.2.Orientacinės AKR normos'!C$8,'1.2.Orientacinės AKR normos'!C$11+'1.2.Orientacinės AKR normos'!C$10*'2.1.'!$D58)</f>
        <v>4.9281249999999996</v>
      </c>
      <c r="D63" s="29">
        <f>IF('2.2.'!$D58&lt;'1.2.Orientacinės AKR normos'!D$6,'1.2.Orientacinės AKR normos'!D$8,IF('2.2.'!$D58&gt;='1.2.Orientacinės AKR normos'!D$7,'1.2.Orientacinės AKR normos'!D$9,'1.2.Orientacinės AKR normos'!D$11+'1.2.Orientacinės AKR normos'!D$10*'2.2.'!$D58))</f>
        <v>2.5</v>
      </c>
      <c r="E63" s="29">
        <f>IF('2.2.'!$D58&lt;'1.2.Orientacinės AKR normos'!E$6,'1.2.Orientacinės AKR normos'!E$8,'1.2.Orientacinės AKR normos'!E$11+'1.2.Orientacinės AKR normos'!E$10*'2.2.'!$D58)</f>
        <v>5.5625</v>
      </c>
    </row>
    <row r="64" spans="1:5" s="1" customFormat="1" x14ac:dyDescent="0.2">
      <c r="A64" s="38">
        <v>39538</v>
      </c>
      <c r="B64" s="29">
        <f>IF('2.1.'!$D59&lt;'1.2.Orientacinės AKR normos'!B$6,'1.2.Orientacinės AKR normos'!B$8,IF('2.1.'!$D59&gt;='1.2.Orientacinės AKR normos'!B$7,'1.2.Orientacinės AKR normos'!B$9,'1.2.Orientacinės AKR normos'!B$11+'1.2.Orientacinės AKR normos'!B$10*'2.1.'!$D59))</f>
        <v>2.5</v>
      </c>
      <c r="C64" s="29">
        <f>IF('2.1.'!$D59&lt;'1.2.Orientacinės AKR normos'!C$6,'1.2.Orientacinės AKR normos'!C$8,'1.2.Orientacinės AKR normos'!C$11+'1.2.Orientacinės AKR normos'!C$10*'2.1.'!$D59)</f>
        <v>5.6343750000000004</v>
      </c>
      <c r="D64" s="29">
        <f>IF('2.2.'!$D59&lt;'1.2.Orientacinės AKR normos'!D$6,'1.2.Orientacinės AKR normos'!D$8,IF('2.2.'!$D59&gt;='1.2.Orientacinės AKR normos'!D$7,'1.2.Orientacinės AKR normos'!D$9,'1.2.Orientacinės AKR normos'!D$11+'1.2.Orientacinės AKR normos'!D$10*'2.2.'!$D59))</f>
        <v>2.5</v>
      </c>
      <c r="E64" s="29">
        <f>IF('2.2.'!$D59&lt;'1.2.Orientacinės AKR normos'!E$6,'1.2.Orientacinės AKR normos'!E$8,'1.2.Orientacinės AKR normos'!E$11+'1.2.Orientacinės AKR normos'!E$10*'2.2.'!$D59)</f>
        <v>6.234375</v>
      </c>
    </row>
    <row r="65" spans="1:5" s="1" customFormat="1" x14ac:dyDescent="0.2">
      <c r="A65" s="38">
        <v>39629</v>
      </c>
      <c r="B65" s="29">
        <f>IF('2.1.'!$D60&lt;'1.2.Orientacinės AKR normos'!B$6,'1.2.Orientacinės AKR normos'!B$8,IF('2.1.'!$D60&gt;='1.2.Orientacinės AKR normos'!B$7,'1.2.Orientacinės AKR normos'!B$9,'1.2.Orientacinės AKR normos'!B$11+'1.2.Orientacinės AKR normos'!B$10*'2.1.'!$D60))</f>
        <v>2.5</v>
      </c>
      <c r="C65" s="29">
        <f>IF('2.1.'!$D60&lt;'1.2.Orientacinės AKR normos'!C$6,'1.2.Orientacinės AKR normos'!C$8,'1.2.Orientacinės AKR normos'!C$11+'1.2.Orientacinės AKR normos'!C$10*'2.1.'!$D60)</f>
        <v>4.6312499999999996</v>
      </c>
      <c r="D65" s="29">
        <f>IF('2.2.'!$D60&lt;'1.2.Orientacinės AKR normos'!D$6,'1.2.Orientacinės AKR normos'!D$8,IF('2.2.'!$D60&gt;='1.2.Orientacinės AKR normos'!D$7,'1.2.Orientacinės AKR normos'!D$9,'1.2.Orientacinės AKR normos'!D$11+'1.2.Orientacinės AKR normos'!D$10*'2.2.'!$D60))</f>
        <v>2.5</v>
      </c>
      <c r="E65" s="29">
        <f>IF('2.2.'!$D60&lt;'1.2.Orientacinės AKR normos'!E$6,'1.2.Orientacinės AKR normos'!E$8,'1.2.Orientacinės AKR normos'!E$11+'1.2.Orientacinės AKR normos'!E$10*'2.2.'!$D60)</f>
        <v>4.984375</v>
      </c>
    </row>
    <row r="66" spans="1:5" s="1" customFormat="1" x14ac:dyDescent="0.2">
      <c r="A66" s="38">
        <v>39721</v>
      </c>
      <c r="B66" s="29">
        <f>IF('2.1.'!$D61&lt;'1.2.Orientacinės AKR normos'!B$6,'1.2.Orientacinės AKR normos'!B$8,IF('2.1.'!$D61&gt;='1.2.Orientacinės AKR normos'!B$7,'1.2.Orientacinės AKR normos'!B$9,'1.2.Orientacinės AKR normos'!B$11+'1.2.Orientacinės AKR normos'!B$10*'2.1.'!$D61))</f>
        <v>2.5</v>
      </c>
      <c r="C66" s="29">
        <f>IF('2.1.'!$D61&lt;'1.2.Orientacinės AKR normos'!C$6,'1.2.Orientacinės AKR normos'!C$8,'1.2.Orientacinės AKR normos'!C$11+'1.2.Orientacinės AKR normos'!C$10*'2.1.'!$D61)</f>
        <v>4.3156249999999998</v>
      </c>
      <c r="D66" s="29">
        <f>IF('2.2.'!$D61&lt;'1.2.Orientacinės AKR normos'!D$6,'1.2.Orientacinės AKR normos'!D$8,IF('2.2.'!$D61&gt;='1.2.Orientacinės AKR normos'!D$7,'1.2.Orientacinės AKR normos'!D$9,'1.2.Orientacinės AKR normos'!D$11+'1.2.Orientacinės AKR normos'!D$10*'2.2.'!$D61))</f>
        <v>2.5</v>
      </c>
      <c r="E66" s="29">
        <f>IF('2.2.'!$D61&lt;'1.2.Orientacinės AKR normos'!E$6,'1.2.Orientacinės AKR normos'!E$8,'1.2.Orientacinės AKR normos'!E$11+'1.2.Orientacinės AKR normos'!E$10*'2.2.'!$D61)</f>
        <v>4.3406250000000002</v>
      </c>
    </row>
    <row r="67" spans="1:5" s="1" customFormat="1" x14ac:dyDescent="0.2">
      <c r="A67" s="38">
        <v>39813</v>
      </c>
      <c r="B67" s="29">
        <f>IF('2.1.'!$D62&lt;'1.2.Orientacinės AKR normos'!B$6,'1.2.Orientacinės AKR normos'!B$8,IF('2.1.'!$D62&gt;='1.2.Orientacinės AKR normos'!B$7,'1.2.Orientacinės AKR normos'!B$9,'1.2.Orientacinės AKR normos'!B$11+'1.2.Orientacinės AKR normos'!B$10*'2.1.'!$D62))</f>
        <v>2.5</v>
      </c>
      <c r="C67" s="29">
        <f>IF('2.1.'!$D62&lt;'1.2.Orientacinės AKR normos'!C$6,'1.2.Orientacinės AKR normos'!C$8,'1.2.Orientacinės AKR normos'!C$11+'1.2.Orientacinės AKR normos'!C$10*'2.1.'!$D62)</f>
        <v>3.0593749999999997</v>
      </c>
      <c r="D67" s="29">
        <f>IF('2.2.'!$D62&lt;'1.2.Orientacinės AKR normos'!D$6,'1.2.Orientacinės AKR normos'!D$8,IF('2.2.'!$D62&gt;='1.2.Orientacinės AKR normos'!D$7,'1.2.Orientacinės AKR normos'!D$9,'1.2.Orientacinės AKR normos'!D$11+'1.2.Orientacinės AKR normos'!D$10*'2.2.'!$D62))</f>
        <v>2.5</v>
      </c>
      <c r="E67" s="29">
        <f>IF('2.2.'!$D62&lt;'1.2.Orientacinės AKR normos'!E$6,'1.2.Orientacinės AKR normos'!E$8,'1.2.Orientacinės AKR normos'!E$11+'1.2.Orientacinės AKR normos'!E$10*'2.2.'!$D62)</f>
        <v>2.5</v>
      </c>
    </row>
    <row r="68" spans="1:5" s="1" customFormat="1" x14ac:dyDescent="0.2">
      <c r="A68" s="38">
        <v>39903</v>
      </c>
      <c r="B68" s="29">
        <f>IF('2.1.'!$D63&lt;'1.2.Orientacinės AKR normos'!B$6,'1.2.Orientacinės AKR normos'!B$8,IF('2.1.'!$D63&gt;='1.2.Orientacinės AKR normos'!B$7,'1.2.Orientacinės AKR normos'!B$9,'1.2.Orientacinės AKR normos'!B$11+'1.2.Orientacinės AKR normos'!B$10*'2.1.'!$D63))</f>
        <v>2.3499999999999996</v>
      </c>
      <c r="C68" s="29">
        <f>IF('2.1.'!$D63&lt;'1.2.Orientacinės AKR normos'!C$6,'1.2.Orientacinės AKR normos'!C$8,'1.2.Orientacinės AKR normos'!C$11+'1.2.Orientacinės AKR normos'!C$10*'2.1.'!$D63)</f>
        <v>2.3499999999999996</v>
      </c>
      <c r="D68" s="29">
        <f>IF('2.2.'!$D63&lt;'1.2.Orientacinės AKR normos'!D$6,'1.2.Orientacinės AKR normos'!D$8,IF('2.2.'!$D63&gt;='1.2.Orientacinės AKR normos'!D$7,'1.2.Orientacinės AKR normos'!D$9,'1.2.Orientacinės AKR normos'!D$11+'1.2.Orientacinės AKR normos'!D$10*'2.2.'!$D63))</f>
        <v>1.109375</v>
      </c>
      <c r="E68" s="29">
        <f>IF('2.2.'!$D63&lt;'1.2.Orientacinės AKR normos'!E$6,'1.2.Orientacinės AKR normos'!E$8,'1.2.Orientacinės AKR normos'!E$11+'1.2.Orientacinės AKR normos'!E$10*'2.2.'!$D63)</f>
        <v>1.109375</v>
      </c>
    </row>
    <row r="69" spans="1:5" s="1" customFormat="1" x14ac:dyDescent="0.2">
      <c r="A69" s="38">
        <v>39994</v>
      </c>
      <c r="B69" s="29">
        <f>IF('2.1.'!$D64&lt;'1.2.Orientacinės AKR normos'!B$6,'1.2.Orientacinės AKR normos'!B$8,IF('2.1.'!$D64&gt;='1.2.Orientacinės AKR normos'!B$7,'1.2.Orientacinės AKR normos'!B$9,'1.2.Orientacinės AKR normos'!B$11+'1.2.Orientacinės AKR normos'!B$10*'2.1.'!$D64))</f>
        <v>2.453125</v>
      </c>
      <c r="C69" s="29">
        <f>IF('2.1.'!$D64&lt;'1.2.Orientacinės AKR normos'!C$6,'1.2.Orientacinės AKR normos'!C$8,'1.2.Orientacinės AKR normos'!C$11+'1.2.Orientacinės AKR normos'!C$10*'2.1.'!$D64)</f>
        <v>2.453125</v>
      </c>
      <c r="D69" s="29">
        <f>IF('2.2.'!$D64&lt;'1.2.Orientacinės AKR normos'!D$6,'1.2.Orientacinės AKR normos'!D$8,IF('2.2.'!$D64&gt;='1.2.Orientacinės AKR normos'!D$7,'1.2.Orientacinės AKR normos'!D$9,'1.2.Orientacinės AKR normos'!D$11+'1.2.Orientacinės AKR normos'!D$10*'2.2.'!$D64))</f>
        <v>0.69374999999999987</v>
      </c>
      <c r="E69" s="29">
        <f>IF('2.2.'!$D64&lt;'1.2.Orientacinės AKR normos'!E$6,'1.2.Orientacinės AKR normos'!E$8,'1.2.Orientacinės AKR normos'!E$11+'1.2.Orientacinės AKR normos'!E$10*'2.2.'!$D64)</f>
        <v>0.69374999999999987</v>
      </c>
    </row>
    <row r="70" spans="1:5" s="1" customFormat="1" x14ac:dyDescent="0.2">
      <c r="A70" s="38">
        <v>40086</v>
      </c>
      <c r="B70" s="29">
        <f>IF('2.1.'!$D65&lt;'1.2.Orientacinės AKR normos'!B$6,'1.2.Orientacinės AKR normos'!B$8,IF('2.1.'!$D65&gt;='1.2.Orientacinės AKR normos'!B$7,'1.2.Orientacinės AKR normos'!B$9,'1.2.Orientacinės AKR normos'!B$11+'1.2.Orientacinės AKR normos'!B$10*'2.1.'!$D65))</f>
        <v>2.5</v>
      </c>
      <c r="C70" s="29">
        <f>IF('2.1.'!$D65&lt;'1.2.Orientacinės AKR normos'!C$6,'1.2.Orientacinės AKR normos'!C$8,'1.2.Orientacinės AKR normos'!C$11+'1.2.Orientacinės AKR normos'!C$10*'2.1.'!$D65)</f>
        <v>2.8531250000000004</v>
      </c>
      <c r="D70" s="29">
        <f>IF('2.2.'!$D65&lt;'1.2.Orientacinės AKR normos'!D$6,'1.2.Orientacinės AKR normos'!D$8,IF('2.2.'!$D65&gt;='1.2.Orientacinės AKR normos'!D$7,'1.2.Orientacinės AKR normos'!D$9,'1.2.Orientacinės AKR normos'!D$11+'1.2.Orientacinės AKR normos'!D$10*'2.2.'!$D65))</f>
        <v>0.79999999999999982</v>
      </c>
      <c r="E70" s="29">
        <f>IF('2.2.'!$D65&lt;'1.2.Orientacinės AKR normos'!E$6,'1.2.Orientacinės AKR normos'!E$8,'1.2.Orientacinės AKR normos'!E$11+'1.2.Orientacinės AKR normos'!E$10*'2.2.'!$D65)</f>
        <v>0.79999999999999982</v>
      </c>
    </row>
    <row r="71" spans="1:5" s="1" customFormat="1" x14ac:dyDescent="0.2">
      <c r="A71" s="38">
        <v>40178</v>
      </c>
      <c r="B71" s="29">
        <f>IF('2.1.'!$D66&lt;'1.2.Orientacinės AKR normos'!B$6,'1.2.Orientacinės AKR normos'!B$8,IF('2.1.'!$D66&gt;='1.2.Orientacinės AKR normos'!B$7,'1.2.Orientacinės AKR normos'!B$9,'1.2.Orientacinės AKR normos'!B$11+'1.2.Orientacinės AKR normos'!B$10*'2.1.'!$D66))</f>
        <v>2.5</v>
      </c>
      <c r="C71" s="29">
        <f>IF('2.1.'!$D66&lt;'1.2.Orientacinės AKR normos'!C$6,'1.2.Orientacinės AKR normos'!C$8,'1.2.Orientacinės AKR normos'!C$11+'1.2.Orientacinės AKR normos'!C$10*'2.1.'!$D66)</f>
        <v>3.0625</v>
      </c>
      <c r="D71" s="29">
        <f>IF('2.2.'!$D66&lt;'1.2.Orientacinės AKR normos'!D$6,'1.2.Orientacinės AKR normos'!D$8,IF('2.2.'!$D66&gt;='1.2.Orientacinės AKR normos'!D$7,'1.2.Orientacinės AKR normos'!D$9,'1.2.Orientacinės AKR normos'!D$11+'1.2.Orientacinės AKR normos'!D$10*'2.2.'!$D66))</f>
        <v>0.90937500000000004</v>
      </c>
      <c r="E71" s="29">
        <f>IF('2.2.'!$D66&lt;'1.2.Orientacinės AKR normos'!E$6,'1.2.Orientacinės AKR normos'!E$8,'1.2.Orientacinės AKR normos'!E$11+'1.2.Orientacinės AKR normos'!E$10*'2.2.'!$D66)</f>
        <v>0.90937500000000004</v>
      </c>
    </row>
    <row r="72" spans="1:5" s="1" customFormat="1" x14ac:dyDescent="0.2">
      <c r="A72" s="38">
        <v>40268</v>
      </c>
      <c r="B72" s="29">
        <f>IF('2.1.'!$D67&lt;'1.2.Orientacinės AKR normos'!B$6,'1.2.Orientacinės AKR normos'!B$8,IF('2.1.'!$D67&gt;='1.2.Orientacinės AKR normos'!B$7,'1.2.Orientacinės AKR normos'!B$9,'1.2.Orientacinės AKR normos'!B$11+'1.2.Orientacinės AKR normos'!B$10*'2.1.'!$D67))</f>
        <v>2.5</v>
      </c>
      <c r="C72" s="29">
        <f>IF('2.1.'!$D67&lt;'1.2.Orientacinės AKR normos'!C$6,'1.2.Orientacinės AKR normos'!C$8,'1.2.Orientacinės AKR normos'!C$11+'1.2.Orientacinės AKR normos'!C$10*'2.1.'!$D67)</f>
        <v>2.8093750000000002</v>
      </c>
      <c r="D72" s="29">
        <f>IF('2.2.'!$D67&lt;'1.2.Orientacinės AKR normos'!D$6,'1.2.Orientacinės AKR normos'!D$8,IF('2.2.'!$D67&gt;='1.2.Orientacinės AKR normos'!D$7,'1.2.Orientacinės AKR normos'!D$9,'1.2.Orientacinės AKR normos'!D$11+'1.2.Orientacinės AKR normos'!D$10*'2.2.'!$D67))</f>
        <v>0.59062499999999996</v>
      </c>
      <c r="E72" s="29">
        <f>IF('2.2.'!$D67&lt;'1.2.Orientacinės AKR normos'!E$6,'1.2.Orientacinės AKR normos'!E$8,'1.2.Orientacinės AKR normos'!E$11+'1.2.Orientacinės AKR normos'!E$10*'2.2.'!$D67)</f>
        <v>0.59062499999999996</v>
      </c>
    </row>
    <row r="73" spans="1:5" s="1" customFormat="1" x14ac:dyDescent="0.2">
      <c r="A73" s="38">
        <v>40359</v>
      </c>
      <c r="B73" s="29">
        <f>IF('2.1.'!$D68&lt;'1.2.Orientacinės AKR normos'!B$6,'1.2.Orientacinės AKR normos'!B$8,IF('2.1.'!$D68&gt;='1.2.Orientacinės AKR normos'!B$7,'1.2.Orientacinės AKR normos'!B$9,'1.2.Orientacinės AKR normos'!B$11+'1.2.Orientacinės AKR normos'!B$10*'2.1.'!$D68))</f>
        <v>2.0093749999999999</v>
      </c>
      <c r="C73" s="29">
        <f>IF('2.1.'!$D68&lt;'1.2.Orientacinės AKR normos'!C$6,'1.2.Orientacinės AKR normos'!C$8,'1.2.Orientacinės AKR normos'!C$11+'1.2.Orientacinės AKR normos'!C$10*'2.1.'!$D68)</f>
        <v>2.0093749999999999</v>
      </c>
      <c r="D73" s="29">
        <f>IF('2.2.'!$D68&lt;'1.2.Orientacinės AKR normos'!D$6,'1.2.Orientacinės AKR normos'!D$8,IF('2.2.'!$D68&gt;='1.2.Orientacinės AKR normos'!D$7,'1.2.Orientacinės AKR normos'!D$9,'1.2.Orientacinės AKR normos'!D$11+'1.2.Orientacinės AKR normos'!D$10*'2.2.'!$D68))</f>
        <v>0</v>
      </c>
      <c r="E73" s="29">
        <f>IF('2.2.'!$D68&lt;'1.2.Orientacinės AKR normos'!E$6,'1.2.Orientacinės AKR normos'!E$8,'1.2.Orientacinės AKR normos'!E$11+'1.2.Orientacinės AKR normos'!E$10*'2.2.'!$D68)</f>
        <v>0</v>
      </c>
    </row>
    <row r="74" spans="1:5" s="1" customFormat="1" x14ac:dyDescent="0.2">
      <c r="A74" s="38">
        <v>40451</v>
      </c>
      <c r="B74" s="29">
        <f>IF('2.1.'!$D69&lt;'1.2.Orientacinės AKR normos'!B$6,'1.2.Orientacinės AKR normos'!B$8,IF('2.1.'!$D69&gt;='1.2.Orientacinės AKR normos'!B$7,'1.2.Orientacinės AKR normos'!B$9,'1.2.Orientacinės AKR normos'!B$11+'1.2.Orientacinės AKR normos'!B$10*'2.1.'!$D69))</f>
        <v>1.0406249999999999</v>
      </c>
      <c r="C74" s="29">
        <f>IF('2.1.'!$D69&lt;'1.2.Orientacinės AKR normos'!C$6,'1.2.Orientacinės AKR normos'!C$8,'1.2.Orientacinės AKR normos'!C$11+'1.2.Orientacinės AKR normos'!C$10*'2.1.'!$D69)</f>
        <v>1.0406249999999999</v>
      </c>
      <c r="D74" s="29">
        <f>IF('2.2.'!$D69&lt;'1.2.Orientacinės AKR normos'!D$6,'1.2.Orientacinės AKR normos'!D$8,IF('2.2.'!$D69&gt;='1.2.Orientacinės AKR normos'!D$7,'1.2.Orientacinės AKR normos'!D$9,'1.2.Orientacinės AKR normos'!D$11+'1.2.Orientacinės AKR normos'!D$10*'2.2.'!$D69))</f>
        <v>0</v>
      </c>
      <c r="E74" s="29">
        <f>IF('2.2.'!$D69&lt;'1.2.Orientacinės AKR normos'!E$6,'1.2.Orientacinės AKR normos'!E$8,'1.2.Orientacinės AKR normos'!E$11+'1.2.Orientacinės AKR normos'!E$10*'2.2.'!$D69)</f>
        <v>0</v>
      </c>
    </row>
    <row r="75" spans="1:5" s="1" customFormat="1" x14ac:dyDescent="0.2">
      <c r="A75" s="38">
        <v>40543</v>
      </c>
      <c r="B75" s="29">
        <f>IF('2.1.'!$D70&lt;'1.2.Orientacinės AKR normos'!B$6,'1.2.Orientacinės AKR normos'!B$8,IF('2.1.'!$D70&gt;='1.2.Orientacinės AKR normos'!B$7,'1.2.Orientacinės AKR normos'!B$9,'1.2.Orientacinės AKR normos'!B$11+'1.2.Orientacinės AKR normos'!B$10*'2.1.'!$D70))</f>
        <v>3.4374999999999933E-2</v>
      </c>
      <c r="C75" s="29">
        <f>IF('2.1.'!$D70&lt;'1.2.Orientacinės AKR normos'!C$6,'1.2.Orientacinės AKR normos'!C$8,'1.2.Orientacinės AKR normos'!C$11+'1.2.Orientacinės AKR normos'!C$10*'2.1.'!$D70)</f>
        <v>3.4374999999999933E-2</v>
      </c>
      <c r="D75" s="29">
        <f>IF('2.2.'!$D70&lt;'1.2.Orientacinės AKR normos'!D$6,'1.2.Orientacinės AKR normos'!D$8,IF('2.2.'!$D70&gt;='1.2.Orientacinės AKR normos'!D$7,'1.2.Orientacinės AKR normos'!D$9,'1.2.Orientacinės AKR normos'!D$11+'1.2.Orientacinės AKR normos'!D$10*'2.2.'!$D70))</f>
        <v>0</v>
      </c>
      <c r="E75" s="29">
        <f>IF('2.2.'!$D70&lt;'1.2.Orientacinės AKR normos'!E$6,'1.2.Orientacinės AKR normos'!E$8,'1.2.Orientacinės AKR normos'!E$11+'1.2.Orientacinės AKR normos'!E$10*'2.2.'!$D70)</f>
        <v>0</v>
      </c>
    </row>
    <row r="76" spans="1:5" s="1" customFormat="1" x14ac:dyDescent="0.2">
      <c r="A76" s="38">
        <v>40633</v>
      </c>
      <c r="B76" s="29">
        <f>IF('2.1.'!$D71&lt;'1.2.Orientacinės AKR normos'!B$6,'1.2.Orientacinės AKR normos'!B$8,IF('2.1.'!$D71&gt;='1.2.Orientacinės AKR normos'!B$7,'1.2.Orientacinės AKR normos'!B$9,'1.2.Orientacinės AKR normos'!B$11+'1.2.Orientacinės AKR normos'!B$10*'2.1.'!$D71))</f>
        <v>0</v>
      </c>
      <c r="C76" s="29">
        <f>IF('2.1.'!$D71&lt;'1.2.Orientacinės AKR normos'!C$6,'1.2.Orientacinės AKR normos'!C$8,'1.2.Orientacinės AKR normos'!C$11+'1.2.Orientacinės AKR normos'!C$10*'2.1.'!$D71)</f>
        <v>0</v>
      </c>
      <c r="D76" s="29">
        <f>IF('2.2.'!$D71&lt;'1.2.Orientacinės AKR normos'!D$6,'1.2.Orientacinės AKR normos'!D$8,IF('2.2.'!$D71&gt;='1.2.Orientacinės AKR normos'!D$7,'1.2.Orientacinės AKR normos'!D$9,'1.2.Orientacinės AKR normos'!D$11+'1.2.Orientacinės AKR normos'!D$10*'2.2.'!$D71))</f>
        <v>0</v>
      </c>
      <c r="E76" s="29">
        <f>IF('2.2.'!$D71&lt;'1.2.Orientacinės AKR normos'!E$6,'1.2.Orientacinės AKR normos'!E$8,'1.2.Orientacinės AKR normos'!E$11+'1.2.Orientacinės AKR normos'!E$10*'2.2.'!$D71)</f>
        <v>0</v>
      </c>
    </row>
    <row r="77" spans="1:5" s="1" customFormat="1" x14ac:dyDescent="0.2">
      <c r="A77" s="38">
        <v>40724</v>
      </c>
      <c r="B77" s="29">
        <f>IF('2.1.'!$D72&lt;'1.2.Orientacinės AKR normos'!B$6,'1.2.Orientacinės AKR normos'!B$8,IF('2.1.'!$D72&gt;='1.2.Orientacinės AKR normos'!B$7,'1.2.Orientacinės AKR normos'!B$9,'1.2.Orientacinės AKR normos'!B$11+'1.2.Orientacinės AKR normos'!B$10*'2.1.'!$D72))</f>
        <v>0</v>
      </c>
      <c r="C77" s="29">
        <f>IF('2.1.'!$D72&lt;'1.2.Orientacinės AKR normos'!C$6,'1.2.Orientacinės AKR normos'!C$8,'1.2.Orientacinės AKR normos'!C$11+'1.2.Orientacinės AKR normos'!C$10*'2.1.'!$D72)</f>
        <v>0</v>
      </c>
      <c r="D77" s="29">
        <f>IF('2.2.'!$D72&lt;'1.2.Orientacinės AKR normos'!D$6,'1.2.Orientacinės AKR normos'!D$8,IF('2.2.'!$D72&gt;='1.2.Orientacinės AKR normos'!D$7,'1.2.Orientacinės AKR normos'!D$9,'1.2.Orientacinės AKR normos'!D$11+'1.2.Orientacinės AKR normos'!D$10*'2.2.'!$D72))</f>
        <v>0</v>
      </c>
      <c r="E77" s="29">
        <f>IF('2.2.'!$D72&lt;'1.2.Orientacinės AKR normos'!E$6,'1.2.Orientacinės AKR normos'!E$8,'1.2.Orientacinės AKR normos'!E$11+'1.2.Orientacinės AKR normos'!E$10*'2.2.'!$D72)</f>
        <v>0</v>
      </c>
    </row>
    <row r="78" spans="1:5" s="1" customFormat="1" x14ac:dyDescent="0.2">
      <c r="A78" s="38">
        <v>40816</v>
      </c>
      <c r="B78" s="29">
        <f>IF('2.1.'!$D73&lt;'1.2.Orientacinės AKR normos'!B$6,'1.2.Orientacinės AKR normos'!B$8,IF('2.1.'!$D73&gt;='1.2.Orientacinės AKR normos'!B$7,'1.2.Orientacinės AKR normos'!B$9,'1.2.Orientacinės AKR normos'!B$11+'1.2.Orientacinės AKR normos'!B$10*'2.1.'!$D73))</f>
        <v>0</v>
      </c>
      <c r="C78" s="29">
        <f>IF('2.1.'!$D73&lt;'1.2.Orientacinės AKR normos'!C$6,'1.2.Orientacinės AKR normos'!C$8,'1.2.Orientacinės AKR normos'!C$11+'1.2.Orientacinės AKR normos'!C$10*'2.1.'!$D73)</f>
        <v>0</v>
      </c>
      <c r="D78" s="29">
        <f>IF('2.2.'!$D73&lt;'1.2.Orientacinės AKR normos'!D$6,'1.2.Orientacinės AKR normos'!D$8,IF('2.2.'!$D73&gt;='1.2.Orientacinės AKR normos'!D$7,'1.2.Orientacinės AKR normos'!D$9,'1.2.Orientacinės AKR normos'!D$11+'1.2.Orientacinės AKR normos'!D$10*'2.2.'!$D73))</f>
        <v>0</v>
      </c>
      <c r="E78" s="29">
        <f>IF('2.2.'!$D73&lt;'1.2.Orientacinės AKR normos'!E$6,'1.2.Orientacinės AKR normos'!E$8,'1.2.Orientacinės AKR normos'!E$11+'1.2.Orientacinės AKR normos'!E$10*'2.2.'!$D73)</f>
        <v>0</v>
      </c>
    </row>
    <row r="79" spans="1:5" s="1" customFormat="1" x14ac:dyDescent="0.2">
      <c r="A79" s="38">
        <v>40908</v>
      </c>
      <c r="B79" s="29">
        <f>IF('2.1.'!$D74&lt;'1.2.Orientacinės AKR normos'!B$6,'1.2.Orientacinės AKR normos'!B$8,IF('2.1.'!$D74&gt;='1.2.Orientacinės AKR normos'!B$7,'1.2.Orientacinės AKR normos'!B$9,'1.2.Orientacinės AKR normos'!B$11+'1.2.Orientacinės AKR normos'!B$10*'2.1.'!$D74))</f>
        <v>0</v>
      </c>
      <c r="C79" s="29">
        <f>IF('2.1.'!$D74&lt;'1.2.Orientacinės AKR normos'!C$6,'1.2.Orientacinės AKR normos'!C$8,'1.2.Orientacinės AKR normos'!C$11+'1.2.Orientacinės AKR normos'!C$10*'2.1.'!$D74)</f>
        <v>0</v>
      </c>
      <c r="D79" s="29">
        <f>IF('2.2.'!$D74&lt;'1.2.Orientacinės AKR normos'!D$6,'1.2.Orientacinės AKR normos'!D$8,IF('2.2.'!$D74&gt;='1.2.Orientacinės AKR normos'!D$7,'1.2.Orientacinės AKR normos'!D$9,'1.2.Orientacinės AKR normos'!D$11+'1.2.Orientacinės AKR normos'!D$10*'2.2.'!$D74))</f>
        <v>0</v>
      </c>
      <c r="E79" s="29">
        <f>IF('2.2.'!$D74&lt;'1.2.Orientacinės AKR normos'!E$6,'1.2.Orientacinės AKR normos'!E$8,'1.2.Orientacinės AKR normos'!E$11+'1.2.Orientacinės AKR normos'!E$10*'2.2.'!$D74)</f>
        <v>0</v>
      </c>
    </row>
    <row r="80" spans="1:5" s="1" customFormat="1" x14ac:dyDescent="0.2">
      <c r="A80" s="38">
        <v>40999</v>
      </c>
      <c r="B80" s="29">
        <f>IF('2.1.'!$D75&lt;'1.2.Orientacinės AKR normos'!B$6,'1.2.Orientacinės AKR normos'!B$8,IF('2.1.'!$D75&gt;='1.2.Orientacinės AKR normos'!B$7,'1.2.Orientacinės AKR normos'!B$9,'1.2.Orientacinės AKR normos'!B$11+'1.2.Orientacinės AKR normos'!B$10*'2.1.'!$D75))</f>
        <v>0</v>
      </c>
      <c r="C80" s="29">
        <f>IF('2.1.'!$D75&lt;'1.2.Orientacinės AKR normos'!C$6,'1.2.Orientacinės AKR normos'!C$8,'1.2.Orientacinės AKR normos'!C$11+'1.2.Orientacinės AKR normos'!C$10*'2.1.'!$D75)</f>
        <v>0</v>
      </c>
      <c r="D80" s="29">
        <f>IF('2.2.'!$D75&lt;'1.2.Orientacinės AKR normos'!D$6,'1.2.Orientacinės AKR normos'!D$8,IF('2.2.'!$D75&gt;='1.2.Orientacinės AKR normos'!D$7,'1.2.Orientacinės AKR normos'!D$9,'1.2.Orientacinės AKR normos'!D$11+'1.2.Orientacinės AKR normos'!D$10*'2.2.'!$D75))</f>
        <v>0</v>
      </c>
      <c r="E80" s="29">
        <f>IF('2.2.'!$D75&lt;'1.2.Orientacinės AKR normos'!E$6,'1.2.Orientacinės AKR normos'!E$8,'1.2.Orientacinės AKR normos'!E$11+'1.2.Orientacinės AKR normos'!E$10*'2.2.'!$D75)</f>
        <v>0</v>
      </c>
    </row>
    <row r="81" spans="1:5" s="1" customFormat="1" x14ac:dyDescent="0.2">
      <c r="A81" s="38">
        <v>41090</v>
      </c>
      <c r="B81" s="29">
        <f>IF('2.1.'!$D76&lt;'1.2.Orientacinės AKR normos'!B$6,'1.2.Orientacinės AKR normos'!B$8,IF('2.1.'!$D76&gt;='1.2.Orientacinės AKR normos'!B$7,'1.2.Orientacinės AKR normos'!B$9,'1.2.Orientacinės AKR normos'!B$11+'1.2.Orientacinės AKR normos'!B$10*'2.1.'!$D76))</f>
        <v>0</v>
      </c>
      <c r="C81" s="29">
        <f>IF('2.1.'!$D76&lt;'1.2.Orientacinės AKR normos'!C$6,'1.2.Orientacinės AKR normos'!C$8,'1.2.Orientacinės AKR normos'!C$11+'1.2.Orientacinės AKR normos'!C$10*'2.1.'!$D76)</f>
        <v>0</v>
      </c>
      <c r="D81" s="29">
        <f>IF('2.2.'!$D76&lt;'1.2.Orientacinės AKR normos'!D$6,'1.2.Orientacinės AKR normos'!D$8,IF('2.2.'!$D76&gt;='1.2.Orientacinės AKR normos'!D$7,'1.2.Orientacinės AKR normos'!D$9,'1.2.Orientacinės AKR normos'!D$11+'1.2.Orientacinės AKR normos'!D$10*'2.2.'!$D76))</f>
        <v>0</v>
      </c>
      <c r="E81" s="29">
        <f>IF('2.2.'!$D76&lt;'1.2.Orientacinės AKR normos'!E$6,'1.2.Orientacinės AKR normos'!E$8,'1.2.Orientacinės AKR normos'!E$11+'1.2.Orientacinės AKR normos'!E$10*'2.2.'!$D76)</f>
        <v>0</v>
      </c>
    </row>
    <row r="82" spans="1:5" s="1" customFormat="1" x14ac:dyDescent="0.2">
      <c r="A82" s="38">
        <v>41182</v>
      </c>
      <c r="B82" s="29">
        <f>IF('2.1.'!$D77&lt;'1.2.Orientacinės AKR normos'!B$6,'1.2.Orientacinės AKR normos'!B$8,IF('2.1.'!$D77&gt;='1.2.Orientacinės AKR normos'!B$7,'1.2.Orientacinės AKR normos'!B$9,'1.2.Orientacinės AKR normos'!B$11+'1.2.Orientacinės AKR normos'!B$10*'2.1.'!$D77))</f>
        <v>0</v>
      </c>
      <c r="C82" s="29">
        <f>IF('2.1.'!$D77&lt;'1.2.Orientacinės AKR normos'!C$6,'1.2.Orientacinės AKR normos'!C$8,'1.2.Orientacinės AKR normos'!C$11+'1.2.Orientacinės AKR normos'!C$10*'2.1.'!$D77)</f>
        <v>0</v>
      </c>
      <c r="D82" s="29">
        <f>IF('2.2.'!$D77&lt;'1.2.Orientacinės AKR normos'!D$6,'1.2.Orientacinės AKR normos'!D$8,IF('2.2.'!$D77&gt;='1.2.Orientacinės AKR normos'!D$7,'1.2.Orientacinės AKR normos'!D$9,'1.2.Orientacinės AKR normos'!D$11+'1.2.Orientacinės AKR normos'!D$10*'2.2.'!$D77))</f>
        <v>0</v>
      </c>
      <c r="E82" s="29">
        <f>IF('2.2.'!$D77&lt;'1.2.Orientacinės AKR normos'!E$6,'1.2.Orientacinės AKR normos'!E$8,'1.2.Orientacinės AKR normos'!E$11+'1.2.Orientacinės AKR normos'!E$10*'2.2.'!$D77)</f>
        <v>0</v>
      </c>
    </row>
    <row r="83" spans="1:5" s="1" customFormat="1" x14ac:dyDescent="0.2">
      <c r="A83" s="38">
        <v>41274</v>
      </c>
      <c r="B83" s="29">
        <f>IF('2.1.'!$D78&lt;'1.2.Orientacinės AKR normos'!B$6,'1.2.Orientacinės AKR normos'!B$8,IF('2.1.'!$D78&gt;='1.2.Orientacinės AKR normos'!B$7,'1.2.Orientacinės AKR normos'!B$9,'1.2.Orientacinės AKR normos'!B$11+'1.2.Orientacinės AKR normos'!B$10*'2.1.'!$D78))</f>
        <v>0</v>
      </c>
      <c r="C83" s="29">
        <f>IF('2.1.'!$D78&lt;'1.2.Orientacinės AKR normos'!C$6,'1.2.Orientacinės AKR normos'!C$8,'1.2.Orientacinės AKR normos'!C$11+'1.2.Orientacinės AKR normos'!C$10*'2.1.'!$D78)</f>
        <v>0</v>
      </c>
      <c r="D83" s="29">
        <f>IF('2.2.'!$D78&lt;'1.2.Orientacinės AKR normos'!D$6,'1.2.Orientacinės AKR normos'!D$8,IF('2.2.'!$D78&gt;='1.2.Orientacinės AKR normos'!D$7,'1.2.Orientacinės AKR normos'!D$9,'1.2.Orientacinės AKR normos'!D$11+'1.2.Orientacinės AKR normos'!D$10*'2.2.'!$D78))</f>
        <v>0</v>
      </c>
      <c r="E83" s="29">
        <f>IF('2.2.'!$D78&lt;'1.2.Orientacinės AKR normos'!E$6,'1.2.Orientacinės AKR normos'!E$8,'1.2.Orientacinės AKR normos'!E$11+'1.2.Orientacinės AKR normos'!E$10*'2.2.'!$D78)</f>
        <v>0</v>
      </c>
    </row>
    <row r="84" spans="1:5" s="1" customFormat="1" x14ac:dyDescent="0.2">
      <c r="A84" s="38">
        <v>41364</v>
      </c>
      <c r="B84" s="29">
        <f>IF('2.1.'!$D79&lt;'1.2.Orientacinės AKR normos'!B$6,'1.2.Orientacinės AKR normos'!B$8,IF('2.1.'!$D79&gt;='1.2.Orientacinės AKR normos'!B$7,'1.2.Orientacinės AKR normos'!B$9,'1.2.Orientacinės AKR normos'!B$11+'1.2.Orientacinės AKR normos'!B$10*'2.1.'!$D79))</f>
        <v>0</v>
      </c>
      <c r="C84" s="29">
        <f>IF('2.1.'!$D79&lt;'1.2.Orientacinės AKR normos'!C$6,'1.2.Orientacinės AKR normos'!C$8,'1.2.Orientacinės AKR normos'!C$11+'1.2.Orientacinės AKR normos'!C$10*'2.1.'!$D79)</f>
        <v>0</v>
      </c>
      <c r="D84" s="29">
        <f>IF('2.2.'!$D79&lt;'1.2.Orientacinės AKR normos'!D$6,'1.2.Orientacinės AKR normos'!D$8,IF('2.2.'!$D79&gt;='1.2.Orientacinės AKR normos'!D$7,'1.2.Orientacinės AKR normos'!D$9,'1.2.Orientacinės AKR normos'!D$11+'1.2.Orientacinės AKR normos'!D$10*'2.2.'!$D79))</f>
        <v>0</v>
      </c>
      <c r="E84" s="29">
        <f>IF('2.2.'!$D79&lt;'1.2.Orientacinės AKR normos'!E$6,'1.2.Orientacinės AKR normos'!E$8,'1.2.Orientacinės AKR normos'!E$11+'1.2.Orientacinės AKR normos'!E$10*'2.2.'!$D79)</f>
        <v>0</v>
      </c>
    </row>
    <row r="85" spans="1:5" s="1" customFormat="1" x14ac:dyDescent="0.2">
      <c r="A85" s="38">
        <v>41455</v>
      </c>
      <c r="B85" s="29">
        <f>IF('2.1.'!$D80&lt;'1.2.Orientacinės AKR normos'!B$6,'1.2.Orientacinės AKR normos'!B$8,IF('2.1.'!$D80&gt;='1.2.Orientacinės AKR normos'!B$7,'1.2.Orientacinės AKR normos'!B$9,'1.2.Orientacinės AKR normos'!B$11+'1.2.Orientacinės AKR normos'!B$10*'2.1.'!$D80))</f>
        <v>0</v>
      </c>
      <c r="C85" s="29">
        <f>IF('2.1.'!$D80&lt;'1.2.Orientacinės AKR normos'!C$6,'1.2.Orientacinės AKR normos'!C$8,'1.2.Orientacinės AKR normos'!C$11+'1.2.Orientacinės AKR normos'!C$10*'2.1.'!$D80)</f>
        <v>0</v>
      </c>
      <c r="D85" s="29">
        <f>IF('2.2.'!$D80&lt;'1.2.Orientacinės AKR normos'!D$6,'1.2.Orientacinės AKR normos'!D$8,IF('2.2.'!$D80&gt;='1.2.Orientacinės AKR normos'!D$7,'1.2.Orientacinės AKR normos'!D$9,'1.2.Orientacinės AKR normos'!D$11+'1.2.Orientacinės AKR normos'!D$10*'2.2.'!$D80))</f>
        <v>0</v>
      </c>
      <c r="E85" s="29">
        <f>IF('2.2.'!$D80&lt;'1.2.Orientacinės AKR normos'!E$6,'1.2.Orientacinės AKR normos'!E$8,'1.2.Orientacinės AKR normos'!E$11+'1.2.Orientacinės AKR normos'!E$10*'2.2.'!$D80)</f>
        <v>0</v>
      </c>
    </row>
    <row r="86" spans="1:5" s="1" customFormat="1" x14ac:dyDescent="0.2">
      <c r="A86" s="38">
        <v>41547</v>
      </c>
      <c r="B86" s="29">
        <f>IF('2.1.'!$D81&lt;'1.2.Orientacinės AKR normos'!B$6,'1.2.Orientacinės AKR normos'!B$8,IF('2.1.'!$D81&gt;='1.2.Orientacinės AKR normos'!B$7,'1.2.Orientacinės AKR normos'!B$9,'1.2.Orientacinės AKR normos'!B$11+'1.2.Orientacinės AKR normos'!B$10*'2.1.'!$D81))</f>
        <v>0</v>
      </c>
      <c r="C86" s="29">
        <f>IF('2.1.'!$D81&lt;'1.2.Orientacinės AKR normos'!C$6,'1.2.Orientacinės AKR normos'!C$8,'1.2.Orientacinės AKR normos'!C$11+'1.2.Orientacinės AKR normos'!C$10*'2.1.'!$D81)</f>
        <v>0</v>
      </c>
      <c r="D86" s="29">
        <f>IF('2.2.'!$D81&lt;'1.2.Orientacinės AKR normos'!D$6,'1.2.Orientacinės AKR normos'!D$8,IF('2.2.'!$D81&gt;='1.2.Orientacinės AKR normos'!D$7,'1.2.Orientacinės AKR normos'!D$9,'1.2.Orientacinės AKR normos'!D$11+'1.2.Orientacinės AKR normos'!D$10*'2.2.'!$D81))</f>
        <v>0</v>
      </c>
      <c r="E86" s="29">
        <f>IF('2.2.'!$D81&lt;'1.2.Orientacinės AKR normos'!E$6,'1.2.Orientacinės AKR normos'!E$8,'1.2.Orientacinės AKR normos'!E$11+'1.2.Orientacinės AKR normos'!E$10*'2.2.'!$D81)</f>
        <v>0</v>
      </c>
    </row>
    <row r="87" spans="1:5" s="1" customFormat="1" x14ac:dyDescent="0.2">
      <c r="A87" s="38">
        <v>41639</v>
      </c>
      <c r="B87" s="29">
        <f>IF('2.1.'!$D82&lt;'1.2.Orientacinės AKR normos'!B$6,'1.2.Orientacinės AKR normos'!B$8,IF('2.1.'!$D82&gt;='1.2.Orientacinės AKR normos'!B$7,'1.2.Orientacinės AKR normos'!B$9,'1.2.Orientacinės AKR normos'!B$11+'1.2.Orientacinės AKR normos'!B$10*'2.1.'!$D82))</f>
        <v>0</v>
      </c>
      <c r="C87" s="29">
        <f>IF('2.1.'!$D82&lt;'1.2.Orientacinės AKR normos'!C$6,'1.2.Orientacinės AKR normos'!C$8,'1.2.Orientacinės AKR normos'!C$11+'1.2.Orientacinės AKR normos'!C$10*'2.1.'!$D82)</f>
        <v>0</v>
      </c>
      <c r="D87" s="29">
        <f>IF('2.2.'!$D82&lt;'1.2.Orientacinės AKR normos'!D$6,'1.2.Orientacinės AKR normos'!D$8,IF('2.2.'!$D82&gt;='1.2.Orientacinės AKR normos'!D$7,'1.2.Orientacinės AKR normos'!D$9,'1.2.Orientacinės AKR normos'!D$11+'1.2.Orientacinės AKR normos'!D$10*'2.2.'!$D82))</f>
        <v>0</v>
      </c>
      <c r="E87" s="29">
        <f>IF('2.2.'!$D82&lt;'1.2.Orientacinės AKR normos'!E$6,'1.2.Orientacinės AKR normos'!E$8,'1.2.Orientacinės AKR normos'!E$11+'1.2.Orientacinės AKR normos'!E$10*'2.2.'!$D82)</f>
        <v>0</v>
      </c>
    </row>
    <row r="88" spans="1:5" s="1" customFormat="1" x14ac:dyDescent="0.2">
      <c r="A88" s="38">
        <v>41729</v>
      </c>
      <c r="B88" s="29">
        <f>IF('2.1.'!$D83&lt;'1.2.Orientacinės AKR normos'!B$6,'1.2.Orientacinės AKR normos'!B$8,IF('2.1.'!$D83&gt;='1.2.Orientacinės AKR normos'!B$7,'1.2.Orientacinės AKR normos'!B$9,'1.2.Orientacinės AKR normos'!B$11+'1.2.Orientacinės AKR normos'!B$10*'2.1.'!$D83))</f>
        <v>0</v>
      </c>
      <c r="C88" s="29">
        <f>IF('2.1.'!$D83&lt;'1.2.Orientacinės AKR normos'!C$6,'1.2.Orientacinės AKR normos'!C$8,'1.2.Orientacinės AKR normos'!C$11+'1.2.Orientacinės AKR normos'!C$10*'2.1.'!$D83)</f>
        <v>0</v>
      </c>
      <c r="D88" s="29">
        <f>IF('2.2.'!$D83&lt;'1.2.Orientacinės AKR normos'!D$6,'1.2.Orientacinės AKR normos'!D$8,IF('2.2.'!$D83&gt;='1.2.Orientacinės AKR normos'!D$7,'1.2.Orientacinės AKR normos'!D$9,'1.2.Orientacinės AKR normos'!D$11+'1.2.Orientacinės AKR normos'!D$10*'2.2.'!$D83))</f>
        <v>0</v>
      </c>
      <c r="E88" s="29">
        <f>IF('2.2.'!$D83&lt;'1.2.Orientacinės AKR normos'!E$6,'1.2.Orientacinės AKR normos'!E$8,'1.2.Orientacinės AKR normos'!E$11+'1.2.Orientacinės AKR normos'!E$10*'2.2.'!$D83)</f>
        <v>0</v>
      </c>
    </row>
    <row r="89" spans="1:5" s="1" customFormat="1" x14ac:dyDescent="0.2">
      <c r="A89" s="38">
        <v>41820</v>
      </c>
      <c r="B89" s="29">
        <f>IF('2.1.'!$D84&lt;'1.2.Orientacinės AKR normos'!B$6,'1.2.Orientacinės AKR normos'!B$8,IF('2.1.'!$D84&gt;='1.2.Orientacinės AKR normos'!B$7,'1.2.Orientacinės AKR normos'!B$9,'1.2.Orientacinės AKR normos'!B$11+'1.2.Orientacinės AKR normos'!B$10*'2.1.'!$D84))</f>
        <v>0</v>
      </c>
      <c r="C89" s="29">
        <f>IF('2.1.'!$D84&lt;'1.2.Orientacinės AKR normos'!C$6,'1.2.Orientacinės AKR normos'!C$8,'1.2.Orientacinės AKR normos'!C$11+'1.2.Orientacinės AKR normos'!C$10*'2.1.'!$D84)</f>
        <v>0</v>
      </c>
      <c r="D89" s="29">
        <f>IF('2.2.'!$D84&lt;'1.2.Orientacinės AKR normos'!D$6,'1.2.Orientacinės AKR normos'!D$8,IF('2.2.'!$D84&gt;='1.2.Orientacinės AKR normos'!D$7,'1.2.Orientacinės AKR normos'!D$9,'1.2.Orientacinės AKR normos'!D$11+'1.2.Orientacinės AKR normos'!D$10*'2.2.'!$D84))</f>
        <v>0</v>
      </c>
      <c r="E89" s="29">
        <f>IF('2.2.'!$D84&lt;'1.2.Orientacinės AKR normos'!E$6,'1.2.Orientacinės AKR normos'!E$8,'1.2.Orientacinės AKR normos'!E$11+'1.2.Orientacinės AKR normos'!E$10*'2.2.'!$D84)</f>
        <v>0</v>
      </c>
    </row>
    <row r="90" spans="1:5" s="1" customFormat="1" x14ac:dyDescent="0.2">
      <c r="A90" s="38">
        <v>41912</v>
      </c>
      <c r="B90" s="29">
        <f>IF('2.1.'!$D85&lt;'1.2.Orientacinės AKR normos'!B$6,'1.2.Orientacinės AKR normos'!B$8,IF('2.1.'!$D85&gt;='1.2.Orientacinės AKR normos'!B$7,'1.2.Orientacinės AKR normos'!B$9,'1.2.Orientacinės AKR normos'!B$11+'1.2.Orientacinės AKR normos'!B$10*'2.1.'!$D85))</f>
        <v>0</v>
      </c>
      <c r="C90" s="29">
        <f>IF('2.1.'!$D85&lt;'1.2.Orientacinės AKR normos'!C$6,'1.2.Orientacinės AKR normos'!C$8,'1.2.Orientacinės AKR normos'!C$11+'1.2.Orientacinės AKR normos'!C$10*'2.1.'!$D85)</f>
        <v>0</v>
      </c>
      <c r="D90" s="29">
        <f>IF('2.2.'!$D85&lt;'1.2.Orientacinės AKR normos'!D$6,'1.2.Orientacinės AKR normos'!D$8,IF('2.2.'!$D85&gt;='1.2.Orientacinės AKR normos'!D$7,'1.2.Orientacinės AKR normos'!D$9,'1.2.Orientacinės AKR normos'!D$11+'1.2.Orientacinės AKR normos'!D$10*'2.2.'!$D85))</f>
        <v>0</v>
      </c>
      <c r="E90" s="29">
        <f>IF('2.2.'!$D85&lt;'1.2.Orientacinės AKR normos'!E$6,'1.2.Orientacinės AKR normos'!E$8,'1.2.Orientacinės AKR normos'!E$11+'1.2.Orientacinės AKR normos'!E$10*'2.2.'!$D85)</f>
        <v>0</v>
      </c>
    </row>
    <row r="91" spans="1:5" s="1" customFormat="1" x14ac:dyDescent="0.2">
      <c r="A91" s="38">
        <v>42004</v>
      </c>
      <c r="B91" s="29">
        <f>IF('2.1.'!$D86&lt;'1.2.Orientacinės AKR normos'!B$6,'1.2.Orientacinės AKR normos'!B$8,IF('2.1.'!$D86&gt;='1.2.Orientacinės AKR normos'!B$7,'1.2.Orientacinės AKR normos'!B$9,'1.2.Orientacinės AKR normos'!B$11+'1.2.Orientacinės AKR normos'!B$10*'2.1.'!$D86))</f>
        <v>0</v>
      </c>
      <c r="C91" s="29">
        <f>IF('2.1.'!$D86&lt;'1.2.Orientacinės AKR normos'!C$6,'1.2.Orientacinės AKR normos'!C$8,'1.2.Orientacinės AKR normos'!C$11+'1.2.Orientacinės AKR normos'!C$10*'2.1.'!$D86)</f>
        <v>0</v>
      </c>
      <c r="D91" s="29">
        <f>IF('2.2.'!$D86&lt;'1.2.Orientacinės AKR normos'!D$6,'1.2.Orientacinės AKR normos'!D$8,IF('2.2.'!$D86&gt;='1.2.Orientacinės AKR normos'!D$7,'1.2.Orientacinės AKR normos'!D$9,'1.2.Orientacinės AKR normos'!D$11+'1.2.Orientacinės AKR normos'!D$10*'2.2.'!$D86))</f>
        <v>0</v>
      </c>
      <c r="E91" s="29">
        <f>IF('2.2.'!$D86&lt;'1.2.Orientacinės AKR normos'!E$6,'1.2.Orientacinės AKR normos'!E$8,'1.2.Orientacinės AKR normos'!E$11+'1.2.Orientacinės AKR normos'!E$10*'2.2.'!$D86)</f>
        <v>0</v>
      </c>
    </row>
    <row r="92" spans="1:5" s="1" customFormat="1" x14ac:dyDescent="0.2">
      <c r="A92" s="38">
        <v>42094</v>
      </c>
      <c r="B92" s="72">
        <v>0</v>
      </c>
      <c r="C92" s="72">
        <v>0</v>
      </c>
      <c r="D92" s="72">
        <v>0</v>
      </c>
      <c r="E92" s="72">
        <v>0</v>
      </c>
    </row>
    <row r="93" spans="1:5" s="1" customFormat="1" x14ac:dyDescent="0.2">
      <c r="A93" s="38">
        <v>42185</v>
      </c>
      <c r="B93" s="29">
        <f>IF('2.1.'!$D88&lt;'1.2.Orientacinės AKR normos'!B$6,'1.2.Orientacinės AKR normos'!B$8,IF('2.1.'!$D88&gt;='1.2.Orientacinės AKR normos'!B$7,'1.2.Orientacinės AKR normos'!B$9,'1.2.Orientacinės AKR normos'!B$11+'1.2.Orientacinės AKR normos'!B$10*'2.1.'!$D88))</f>
        <v>0</v>
      </c>
      <c r="C93" s="29">
        <f>IF('2.1.'!$D88&lt;'1.2.Orientacinės AKR normos'!C$6,'1.2.Orientacinės AKR normos'!C$8,'1.2.Orientacinės AKR normos'!C$11+'1.2.Orientacinės AKR normos'!C$10*'2.1.'!$D88)</f>
        <v>0</v>
      </c>
      <c r="D93" s="29">
        <f>IF('2.2.'!$D88&lt;'1.2.Orientacinės AKR normos'!D$6,'1.2.Orientacinės AKR normos'!D$8,IF('2.2.'!$D88&gt;='1.2.Orientacinės AKR normos'!D$7,'1.2.Orientacinės AKR normos'!D$9,'1.2.Orientacinės AKR normos'!D$11+'1.2.Orientacinės AKR normos'!D$10*'2.2.'!$D88))</f>
        <v>0</v>
      </c>
      <c r="E93" s="29">
        <f>IF('2.2.'!$D88&lt;'1.2.Orientacinės AKR normos'!E$6,'1.2.Orientacinės AKR normos'!E$8,'1.2.Orientacinės AKR normos'!E$11+'1.2.Orientacinės AKR normos'!E$10*'2.2.'!$D88)</f>
        <v>0</v>
      </c>
    </row>
    <row r="94" spans="1:5" x14ac:dyDescent="0.2">
      <c r="A94" s="38">
        <v>42277</v>
      </c>
      <c r="B94" s="29">
        <f>IF('2.1.'!$D89&lt;'1.2.Orientacinės AKR normos'!B$6,'1.2.Orientacinės AKR normos'!B$8,IF('2.1.'!$D89&gt;='1.2.Orientacinės AKR normos'!B$7,'1.2.Orientacinės AKR normos'!B$9,'1.2.Orientacinės AKR normos'!B$11+'1.2.Orientacinės AKR normos'!B$10*'2.1.'!$D89))</f>
        <v>0</v>
      </c>
      <c r="C94" s="29">
        <f>IF('2.1.'!$D89&lt;'1.2.Orientacinės AKR normos'!C$6,'1.2.Orientacinės AKR normos'!C$8,'1.2.Orientacinės AKR normos'!C$11+'1.2.Orientacinės AKR normos'!C$10*'2.1.'!$D89)</f>
        <v>0</v>
      </c>
      <c r="D94" s="29">
        <f>IF('2.2.'!$D89&lt;'1.2.Orientacinės AKR normos'!D$6,'1.2.Orientacinės AKR normos'!D$8,IF('2.2.'!$D89&gt;='1.2.Orientacinės AKR normos'!D$7,'1.2.Orientacinės AKR normos'!D$9,'1.2.Orientacinės AKR normos'!D$11+'1.2.Orientacinės AKR normos'!D$10*'2.2.'!$D89))</f>
        <v>0</v>
      </c>
      <c r="E94" s="29">
        <f>IF('2.2.'!$D89&lt;'1.2.Orientacinės AKR normos'!E$6,'1.2.Orientacinės AKR normos'!E$8,'1.2.Orientacinės AKR normos'!E$11+'1.2.Orientacinės AKR normos'!E$10*'2.2.'!$D89)</f>
        <v>0</v>
      </c>
    </row>
    <row r="95" spans="1:5" x14ac:dyDescent="0.2">
      <c r="A95" s="38">
        <v>42369</v>
      </c>
      <c r="B95" s="29">
        <f>IF('2.1.'!$D90&lt;'1.2.Orientacinės AKR normos'!B$6,'1.2.Orientacinės AKR normos'!B$8,IF('2.1.'!$D90&gt;='1.2.Orientacinės AKR normos'!B$7,'1.2.Orientacinės AKR normos'!B$9,'1.2.Orientacinės AKR normos'!B$11+'1.2.Orientacinės AKR normos'!B$10*'2.1.'!$D90))</f>
        <v>0</v>
      </c>
      <c r="C95" s="29">
        <f>IF('2.1.'!$D90&lt;'1.2.Orientacinės AKR normos'!C$6,'1.2.Orientacinės AKR normos'!C$8,'1.2.Orientacinės AKR normos'!C$11+'1.2.Orientacinės AKR normos'!C$10*'2.1.'!$D90)</f>
        <v>0</v>
      </c>
      <c r="D95" s="29">
        <f>IF('2.2.'!$D90&lt;'1.2.Orientacinės AKR normos'!D$6,'1.2.Orientacinės AKR normos'!D$8,IF('2.2.'!$D90&gt;='1.2.Orientacinės AKR normos'!D$7,'1.2.Orientacinės AKR normos'!D$9,'1.2.Orientacinės AKR normos'!D$11+'1.2.Orientacinės AKR normos'!D$10*'2.2.'!$D90))</f>
        <v>0</v>
      </c>
      <c r="E95" s="29">
        <f>IF('2.2.'!$D90&lt;'1.2.Orientacinės AKR normos'!E$6,'1.2.Orientacinės AKR normos'!E$8,'1.2.Orientacinės AKR normos'!E$11+'1.2.Orientacinės AKR normos'!E$10*'2.2.'!$D90)</f>
        <v>0</v>
      </c>
    </row>
    <row r="96" spans="1:5" x14ac:dyDescent="0.2">
      <c r="A96" s="38">
        <v>42460</v>
      </c>
      <c r="B96" s="29">
        <f>IF('2.1.'!$D91&lt;'1.2.Orientacinės AKR normos'!B$6,'1.2.Orientacinės AKR normos'!B$8,IF('2.1.'!$D91&gt;='1.2.Orientacinės AKR normos'!B$7,'1.2.Orientacinės AKR normos'!B$9,'1.2.Orientacinės AKR normos'!B$11+'1.2.Orientacinės AKR normos'!B$10*'2.1.'!$D91))</f>
        <v>0</v>
      </c>
      <c r="C96" s="29">
        <f>IF('2.1.'!$D91&lt;'1.2.Orientacinės AKR normos'!C$6,'1.2.Orientacinės AKR normos'!C$8,'1.2.Orientacinės AKR normos'!C$11+'1.2.Orientacinės AKR normos'!C$10*'2.1.'!$D91)</f>
        <v>0</v>
      </c>
      <c r="D96" s="29">
        <f>IF('2.2.'!$D91&lt;'1.2.Orientacinės AKR normos'!D$6,'1.2.Orientacinės AKR normos'!D$8,IF('2.2.'!$D91&gt;='1.2.Orientacinės AKR normos'!D$7,'1.2.Orientacinės AKR normos'!D$9,'1.2.Orientacinės AKR normos'!D$11+'1.2.Orientacinės AKR normos'!D$10*'2.2.'!$D91))</f>
        <v>0</v>
      </c>
      <c r="E96" s="29">
        <f>IF('2.2.'!$D91&lt;'1.2.Orientacinės AKR normos'!E$6,'1.2.Orientacinės AKR normos'!E$8,'1.2.Orientacinės AKR normos'!E$11+'1.2.Orientacinės AKR normos'!E$10*'2.2.'!$D91)</f>
        <v>0</v>
      </c>
    </row>
    <row r="97" spans="1:5" x14ac:dyDescent="0.2">
      <c r="A97" s="38">
        <v>42551</v>
      </c>
      <c r="B97" s="29">
        <f>IF('2.1.'!$D92&lt;'1.2.Orientacinės AKR normos'!B$6,'1.2.Orientacinės AKR normos'!B$8,IF('2.1.'!$D92&gt;='1.2.Orientacinės AKR normos'!B$7,'1.2.Orientacinės AKR normos'!B$9,'1.2.Orientacinės AKR normos'!B$11+'1.2.Orientacinės AKR normos'!B$10*'2.1.'!$D92))</f>
        <v>0</v>
      </c>
      <c r="C97" s="29">
        <f>IF('2.1.'!$D92&lt;'1.2.Orientacinės AKR normos'!C$6,'1.2.Orientacinės AKR normos'!C$8,'1.2.Orientacinės AKR normos'!C$11+'1.2.Orientacinės AKR normos'!C$10*'2.1.'!$D92)</f>
        <v>0</v>
      </c>
      <c r="D97" s="29">
        <f>IF('2.2.'!$D92&lt;'1.2.Orientacinės AKR normos'!D$6,'1.2.Orientacinės AKR normos'!D$8,IF('2.2.'!$D92&gt;='1.2.Orientacinės AKR normos'!D$7,'1.2.Orientacinės AKR normos'!D$9,'1.2.Orientacinės AKR normos'!D$11+'1.2.Orientacinės AKR normos'!D$10*'2.2.'!$D92))</f>
        <v>0</v>
      </c>
      <c r="E97" s="29">
        <f>IF('2.2.'!$D92&lt;'1.2.Orientacinės AKR normos'!E$6,'1.2.Orientacinės AKR normos'!E$8,'1.2.Orientacinės AKR normos'!E$11+'1.2.Orientacinės AKR normos'!E$10*'2.2.'!$D92)</f>
        <v>0</v>
      </c>
    </row>
    <row r="98" spans="1:5" x14ac:dyDescent="0.2">
      <c r="A98" s="38">
        <v>42643</v>
      </c>
      <c r="B98" s="29">
        <f>IF('2.1.'!$D93&lt;'1.2.Orientacinės AKR normos'!B$6,'1.2.Orientacinės AKR normos'!B$8,IF('2.1.'!$D93&gt;='1.2.Orientacinės AKR normos'!B$7,'1.2.Orientacinės AKR normos'!B$9,'1.2.Orientacinės AKR normos'!B$11+'1.2.Orientacinės AKR normos'!B$10*'2.1.'!$D93))</f>
        <v>0</v>
      </c>
      <c r="C98" s="29">
        <f>IF('2.1.'!$D93&lt;'1.2.Orientacinės AKR normos'!C$6,'1.2.Orientacinės AKR normos'!C$8,'1.2.Orientacinės AKR normos'!C$11+'1.2.Orientacinės AKR normos'!C$10*'2.1.'!$D93)</f>
        <v>0</v>
      </c>
      <c r="D98" s="29">
        <f>IF('2.2.'!$D93&lt;'1.2.Orientacinės AKR normos'!D$6,'1.2.Orientacinės AKR normos'!D$8,IF('2.2.'!$D93&gt;='1.2.Orientacinės AKR normos'!D$7,'1.2.Orientacinės AKR normos'!D$9,'1.2.Orientacinės AKR normos'!D$11+'1.2.Orientacinės AKR normos'!D$10*'2.2.'!$D93))</f>
        <v>0</v>
      </c>
      <c r="E98" s="29">
        <f>IF('2.2.'!$D93&lt;'1.2.Orientacinės AKR normos'!E$6,'1.2.Orientacinės AKR normos'!E$8,'1.2.Orientacinės AKR normos'!E$11+'1.2.Orientacinės AKR normos'!E$10*'2.2.'!$D93)</f>
        <v>0</v>
      </c>
    </row>
    <row r="99" spans="1:5" x14ac:dyDescent="0.2">
      <c r="A99" s="38">
        <v>42735</v>
      </c>
      <c r="B99" s="29">
        <f>IF('2.1.'!$D94&lt;'1.2.Orientacinės AKR normos'!B$6,'1.2.Orientacinės AKR normos'!B$8,IF('2.1.'!$D94&gt;='1.2.Orientacinės AKR normos'!B$7,'1.2.Orientacinės AKR normos'!B$9,'1.2.Orientacinės AKR normos'!B$11+'1.2.Orientacinės AKR normos'!B$10*'2.1.'!$D94))</f>
        <v>0</v>
      </c>
      <c r="C99" s="29">
        <f>IF('2.1.'!$D94&lt;'1.2.Orientacinės AKR normos'!C$6,'1.2.Orientacinės AKR normos'!C$8,'1.2.Orientacinės AKR normos'!C$11+'1.2.Orientacinės AKR normos'!C$10*'2.1.'!$D94)</f>
        <v>0</v>
      </c>
      <c r="D99" s="29">
        <f>IF('2.2.'!$D94&lt;'1.2.Orientacinės AKR normos'!D$6,'1.2.Orientacinės AKR normos'!D$8,IF('2.2.'!$D94&gt;='1.2.Orientacinės AKR normos'!D$7,'1.2.Orientacinės AKR normos'!D$9,'1.2.Orientacinės AKR normos'!D$11+'1.2.Orientacinės AKR normos'!D$10*'2.2.'!$D94))</f>
        <v>0</v>
      </c>
      <c r="E99" s="29">
        <f>IF('2.2.'!$D94&lt;'1.2.Orientacinės AKR normos'!E$6,'1.2.Orientacinės AKR normos'!E$8,'1.2.Orientacinės AKR normos'!E$11+'1.2.Orientacinės AKR normos'!E$10*'2.2.'!$D94)</f>
        <v>0</v>
      </c>
    </row>
    <row r="100" spans="1:5" x14ac:dyDescent="0.2">
      <c r="A100" s="38">
        <v>42825</v>
      </c>
      <c r="B100" s="29">
        <f>IF('2.1.'!$D95&lt;'1.2.Orientacinės AKR normos'!B$6,'1.2.Orientacinės AKR normos'!B$8,IF('2.1.'!$D95&gt;='1.2.Orientacinės AKR normos'!B$7,'1.2.Orientacinės AKR normos'!B$9,'1.2.Orientacinės AKR normos'!B$11+'1.2.Orientacinės AKR normos'!B$10*'2.1.'!$D95))</f>
        <v>0</v>
      </c>
      <c r="C100" s="29">
        <f>IF('2.1.'!$D95&lt;'1.2.Orientacinės AKR normos'!C$6,'1.2.Orientacinės AKR normos'!C$8,'1.2.Orientacinės AKR normos'!C$11+'1.2.Orientacinės AKR normos'!C$10*'2.1.'!$D95)</f>
        <v>0</v>
      </c>
      <c r="D100" s="29">
        <f>IF('2.2.'!$D95&lt;'1.2.Orientacinės AKR normos'!D$6,'1.2.Orientacinės AKR normos'!D$8,IF('2.2.'!$D95&gt;='1.2.Orientacinės AKR normos'!D$7,'1.2.Orientacinės AKR normos'!D$9,'1.2.Orientacinės AKR normos'!D$11+'1.2.Orientacinės AKR normos'!D$10*'2.2.'!$D95))</f>
        <v>0</v>
      </c>
      <c r="E100" s="29">
        <f>IF('2.2.'!$D95&lt;'1.2.Orientacinės AKR normos'!E$6,'1.2.Orientacinės AKR normos'!E$8,'1.2.Orientacinės AKR normos'!E$11+'1.2.Orientacinės AKR normos'!E$10*'2.2.'!$D95)</f>
        <v>0</v>
      </c>
    </row>
    <row r="101" spans="1:5" x14ac:dyDescent="0.2">
      <c r="A101" s="38">
        <v>42916</v>
      </c>
      <c r="B101" s="29">
        <f>IF('2.1.'!$D96&lt;'1.2.Orientacinės AKR normos'!B$6,'1.2.Orientacinės AKR normos'!B$8,IF('2.1.'!$D96&gt;='1.2.Orientacinės AKR normos'!B$7,'1.2.Orientacinės AKR normos'!B$9,'1.2.Orientacinės AKR normos'!B$11+'1.2.Orientacinės AKR normos'!B$10*'2.1.'!$D96))</f>
        <v>0</v>
      </c>
      <c r="C101" s="29">
        <f>IF('2.1.'!$D96&lt;'1.2.Orientacinės AKR normos'!C$6,'1.2.Orientacinės AKR normos'!C$8,'1.2.Orientacinės AKR normos'!C$11+'1.2.Orientacinės AKR normos'!C$10*'2.1.'!$D96)</f>
        <v>0</v>
      </c>
      <c r="D101" s="29">
        <f>IF('2.2.'!$D96&lt;'1.2.Orientacinės AKR normos'!D$6,'1.2.Orientacinės AKR normos'!D$8,IF('2.2.'!$D96&gt;='1.2.Orientacinės AKR normos'!D$7,'1.2.Orientacinės AKR normos'!D$9,'1.2.Orientacinės AKR normos'!D$11+'1.2.Orientacinės AKR normos'!D$10*'2.2.'!$D96))</f>
        <v>0</v>
      </c>
      <c r="E101" s="29">
        <f>IF('2.2.'!$D96&lt;'1.2.Orientacinės AKR normos'!E$6,'1.2.Orientacinės AKR normos'!E$8,'1.2.Orientacinės AKR normos'!E$11+'1.2.Orientacinės AKR normos'!E$10*'2.2.'!$D96)</f>
        <v>0</v>
      </c>
    </row>
    <row r="102" spans="1:5" x14ac:dyDescent="0.2">
      <c r="A102" s="38">
        <v>43008</v>
      </c>
      <c r="B102" s="29">
        <f>IF('2.1.'!$D97&lt;'1.2.Orientacinės AKR normos'!B$6,'1.2.Orientacinės AKR normos'!B$8,IF('2.1.'!$D97&gt;='1.2.Orientacinės AKR normos'!B$7,'1.2.Orientacinės AKR normos'!B$9,'1.2.Orientacinės AKR normos'!B$11+'1.2.Orientacinės AKR normos'!B$10*'2.1.'!$D97))</f>
        <v>0</v>
      </c>
      <c r="C102" s="29">
        <f>IF('2.1.'!$D97&lt;'1.2.Orientacinės AKR normos'!C$6,'1.2.Orientacinės AKR normos'!C$8,'1.2.Orientacinės AKR normos'!C$11+'1.2.Orientacinės AKR normos'!C$10*'2.1.'!$D97)</f>
        <v>0</v>
      </c>
      <c r="D102" s="29">
        <f>IF('2.2.'!$D97&lt;'1.2.Orientacinės AKR normos'!D$6,'1.2.Orientacinės AKR normos'!D$8,IF('2.2.'!$D97&gt;='1.2.Orientacinės AKR normos'!D$7,'1.2.Orientacinės AKR normos'!D$9,'1.2.Orientacinės AKR normos'!D$11+'1.2.Orientacinės AKR normos'!D$10*'2.2.'!$D97))</f>
        <v>0</v>
      </c>
      <c r="E102" s="29">
        <f>IF('2.2.'!$D97&lt;'1.2.Orientacinės AKR normos'!E$6,'1.2.Orientacinės AKR normos'!E$8,'1.2.Orientacinės AKR normos'!E$11+'1.2.Orientacinės AKR normos'!E$10*'2.2.'!$D97)</f>
        <v>0</v>
      </c>
    </row>
    <row r="103" spans="1:5" x14ac:dyDescent="0.2">
      <c r="A103" s="38">
        <v>43100</v>
      </c>
      <c r="B103" s="29">
        <f>IF('2.1.'!$D98&lt;'1.2.Orientacinės AKR normos'!B$6,'1.2.Orientacinės AKR normos'!B$8,IF('2.1.'!$D98&gt;='1.2.Orientacinės AKR normos'!B$7,'1.2.Orientacinės AKR normos'!B$9,'1.2.Orientacinės AKR normos'!B$11+'1.2.Orientacinės AKR normos'!B$10*'2.1.'!$D98))</f>
        <v>0</v>
      </c>
      <c r="C103" s="29">
        <f>IF('2.1.'!$D98&lt;'1.2.Orientacinės AKR normos'!C$6,'1.2.Orientacinės AKR normos'!C$8,'1.2.Orientacinės AKR normos'!C$11+'1.2.Orientacinės AKR normos'!C$10*'2.1.'!$D98)</f>
        <v>0</v>
      </c>
      <c r="D103" s="29">
        <f>IF('2.2.'!$D98&lt;'1.2.Orientacinės AKR normos'!D$6,'1.2.Orientacinės AKR normos'!D$8,IF('2.2.'!$D98&gt;='1.2.Orientacinės AKR normos'!D$7,'1.2.Orientacinės AKR normos'!D$9,'1.2.Orientacinės AKR normos'!D$11+'1.2.Orientacinės AKR normos'!D$10*'2.2.'!$D98))</f>
        <v>0</v>
      </c>
      <c r="E103" s="29">
        <f>IF('2.2.'!$D98&lt;'1.2.Orientacinės AKR normos'!E$6,'1.2.Orientacinės AKR normos'!E$8,'1.2.Orientacinės AKR normos'!E$11+'1.2.Orientacinės AKR normos'!E$10*'2.2.'!$D98)</f>
        <v>0</v>
      </c>
    </row>
    <row r="104" spans="1:5" x14ac:dyDescent="0.2">
      <c r="A104" s="38">
        <v>43190</v>
      </c>
      <c r="B104" s="29">
        <f>IF('2.1.'!$D99&lt;'1.2.Orientacinės AKR normos'!B$6,'1.2.Orientacinės AKR normos'!B$8,IF('2.1.'!$D99&gt;='1.2.Orientacinės AKR normos'!B$7,'1.2.Orientacinės AKR normos'!B$9,'1.2.Orientacinės AKR normos'!B$11+'1.2.Orientacinės AKR normos'!B$10*'2.1.'!$D99))</f>
        <v>0</v>
      </c>
      <c r="C104" s="29">
        <f>IF('2.1.'!$D99&lt;'1.2.Orientacinės AKR normos'!C$6,'1.2.Orientacinės AKR normos'!C$8,'1.2.Orientacinės AKR normos'!C$11+'1.2.Orientacinės AKR normos'!C$10*'2.1.'!$D99)</f>
        <v>0</v>
      </c>
      <c r="D104" s="29">
        <f>IF('2.2.'!$D99&lt;'1.2.Orientacinės AKR normos'!D$6,'1.2.Orientacinės AKR normos'!D$8,IF('2.2.'!$D99&gt;='1.2.Orientacinės AKR normos'!D$7,'1.2.Orientacinės AKR normos'!D$9,'1.2.Orientacinės AKR normos'!D$11+'1.2.Orientacinės AKR normos'!D$10*'2.2.'!$D99))</f>
        <v>0</v>
      </c>
      <c r="E104" s="29">
        <f>IF('2.2.'!$D99&lt;'1.2.Orientacinės AKR normos'!E$6,'1.2.Orientacinės AKR normos'!E$8,'1.2.Orientacinės AKR normos'!E$11+'1.2.Orientacinės AKR normos'!E$10*'2.2.'!$D99)</f>
        <v>0</v>
      </c>
    </row>
    <row r="105" spans="1:5" x14ac:dyDescent="0.2">
      <c r="A105" s="38">
        <v>43281</v>
      </c>
      <c r="B105" s="29">
        <f>IF('2.1.'!$D100&lt;'1.2.Orientacinės AKR normos'!B$6,'1.2.Orientacinės AKR normos'!B$8,IF('2.1.'!$D100&gt;='1.2.Orientacinės AKR normos'!B$7,'1.2.Orientacinės AKR normos'!B$9,'1.2.Orientacinės AKR normos'!B$11+'1.2.Orientacinės AKR normos'!B$10*'2.1.'!$D100))</f>
        <v>0</v>
      </c>
      <c r="C105" s="29">
        <f>IF('2.1.'!$D100&lt;'1.2.Orientacinės AKR normos'!C$6,'1.2.Orientacinės AKR normos'!C$8,'1.2.Orientacinės AKR normos'!C$11+'1.2.Orientacinės AKR normos'!C$10*'2.1.'!$D100)</f>
        <v>0</v>
      </c>
      <c r="D105" s="29">
        <f>IF('2.2.'!$D100&lt;'1.2.Orientacinės AKR normos'!D$6,'1.2.Orientacinės AKR normos'!D$8,IF('2.2.'!$D100&gt;='1.2.Orientacinės AKR normos'!D$7,'1.2.Orientacinės AKR normos'!D$9,'1.2.Orientacinės AKR normos'!D$11+'1.2.Orientacinės AKR normos'!D$10*'2.2.'!$D100))</f>
        <v>0</v>
      </c>
      <c r="E105" s="29">
        <f>IF('2.2.'!$D100&lt;'1.2.Orientacinės AKR normos'!E$6,'1.2.Orientacinės AKR normos'!E$8,'1.2.Orientacinės AKR normos'!E$11+'1.2.Orientacinės AKR normos'!E$10*'2.2.'!$D100)</f>
        <v>0</v>
      </c>
    </row>
    <row r="106" spans="1:5" x14ac:dyDescent="0.2">
      <c r="A106" s="38">
        <v>43373</v>
      </c>
      <c r="B106" s="29">
        <f>IF('2.1.'!$D101&lt;'1.2.Orientacinės AKR normos'!B$6,'1.2.Orientacinės AKR normos'!B$8,IF('2.1.'!$D101&gt;='1.2.Orientacinės AKR normos'!B$7,'1.2.Orientacinės AKR normos'!B$9,'1.2.Orientacinės AKR normos'!B$11+'1.2.Orientacinės AKR normos'!B$10*'2.1.'!$D101))</f>
        <v>0</v>
      </c>
      <c r="C106" s="29">
        <f>IF('2.1.'!$D101&lt;'1.2.Orientacinės AKR normos'!C$6,'1.2.Orientacinės AKR normos'!C$8,'1.2.Orientacinės AKR normos'!C$11+'1.2.Orientacinės AKR normos'!C$10*'2.1.'!$D101)</f>
        <v>0</v>
      </c>
      <c r="D106" s="29">
        <f>IF('2.2.'!$D101&lt;'1.2.Orientacinės AKR normos'!D$6,'1.2.Orientacinės AKR normos'!D$8,IF('2.2.'!$D101&gt;='1.2.Orientacinės AKR normos'!D$7,'1.2.Orientacinės AKR normos'!D$9,'1.2.Orientacinės AKR normos'!D$11+'1.2.Orientacinės AKR normos'!D$10*'2.2.'!$D101))</f>
        <v>0</v>
      </c>
      <c r="E106" s="29">
        <f>IF('2.2.'!$D101&lt;'1.2.Orientacinės AKR normos'!E$6,'1.2.Orientacinės AKR normos'!E$8,'1.2.Orientacinės AKR normos'!E$11+'1.2.Orientacinės AKR normos'!E$10*'2.2.'!$D101)</f>
        <v>0</v>
      </c>
    </row>
    <row r="107" spans="1:5" x14ac:dyDescent="0.2">
      <c r="A107" s="38">
        <v>43465</v>
      </c>
      <c r="B107" s="29">
        <f>IF('2.1.'!$D102&lt;'1.2.Orientacinės AKR normos'!B$6,'1.2.Orientacinės AKR normos'!B$8,IF('2.1.'!$D102&gt;='1.2.Orientacinės AKR normos'!B$7,'1.2.Orientacinės AKR normos'!B$9,'1.2.Orientacinės AKR normos'!B$11+'1.2.Orientacinės AKR normos'!B$10*'2.1.'!$D102))</f>
        <v>0</v>
      </c>
      <c r="C107" s="29">
        <f>IF('2.1.'!$D102&lt;'1.2.Orientacinės AKR normos'!C$6,'1.2.Orientacinės AKR normos'!C$8,'1.2.Orientacinės AKR normos'!C$11+'1.2.Orientacinės AKR normos'!C$10*'2.1.'!$D102)</f>
        <v>0</v>
      </c>
      <c r="D107" s="29">
        <f>IF('2.2.'!$D102&lt;'1.2.Orientacinės AKR normos'!D$6,'1.2.Orientacinės AKR normos'!D$8,IF('2.2.'!$D102&gt;='1.2.Orientacinės AKR normos'!D$7,'1.2.Orientacinės AKR normos'!D$9,'1.2.Orientacinės AKR normos'!D$11+'1.2.Orientacinės AKR normos'!D$10*'2.2.'!$D102))</f>
        <v>0</v>
      </c>
      <c r="E107" s="29">
        <f>IF('2.2.'!$D102&lt;'1.2.Orientacinės AKR normos'!E$6,'1.2.Orientacinės AKR normos'!E$8,'1.2.Orientacinės AKR normos'!E$11+'1.2.Orientacinės AKR normos'!E$10*'2.2.'!$D102)</f>
        <v>0</v>
      </c>
    </row>
  </sheetData>
  <mergeCells count="1">
    <mergeCell ref="A3:E3"/>
  </mergeCells>
  <pageMargins left="0.7" right="0.7" top="0.75" bottom="0.75" header="0.3" footer="0.3"/>
  <pageSetup paperSize="9" scale="46" orientation="portrait" r:id="rId1"/>
  <headerFooter>
    <oddHeader>&amp;R&amp;"Arial,Regular"&amp;10Page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G105"/>
  <sheetViews>
    <sheetView zoomScaleNormal="100" workbookViewId="0">
      <pane ySplit="6" topLeftCell="A88" activePane="bottomLeft" state="frozen"/>
      <selection activeCell="B1" sqref="B1"/>
      <selection pane="bottomLeft"/>
    </sheetView>
  </sheetViews>
  <sheetFormatPr defaultColWidth="8.85546875" defaultRowHeight="12.75" x14ac:dyDescent="0.2"/>
  <cols>
    <col min="1" max="1" width="24" style="87" customWidth="1"/>
    <col min="2" max="4" width="24" style="88" customWidth="1"/>
    <col min="5" max="5" width="8.85546875" style="82"/>
    <col min="6" max="7" width="13" style="82" customWidth="1"/>
    <col min="8" max="16384" width="8.85546875" style="82"/>
  </cols>
  <sheetData>
    <row r="1" spans="1:7" s="1" customFormat="1" ht="15" x14ac:dyDescent="0.25">
      <c r="A1" s="13" t="s">
        <v>71</v>
      </c>
      <c r="B1" s="3"/>
      <c r="C1" s="4"/>
      <c r="D1" s="43"/>
    </row>
    <row r="2" spans="1:7" s="1" customFormat="1" x14ac:dyDescent="0.2">
      <c r="A2" s="17" t="s">
        <v>8</v>
      </c>
      <c r="B2" s="15"/>
      <c r="C2" s="16"/>
      <c r="D2" s="44"/>
    </row>
    <row r="3" spans="1:7" s="1" customFormat="1" ht="99" customHeight="1" x14ac:dyDescent="0.2">
      <c r="A3" s="107" t="s">
        <v>78</v>
      </c>
      <c r="B3" s="107"/>
      <c r="C3" s="107"/>
      <c r="D3" s="107"/>
    </row>
    <row r="4" spans="1:7" s="1" customFormat="1" x14ac:dyDescent="0.2">
      <c r="A4" s="2"/>
      <c r="B4" s="3"/>
      <c r="C4" s="4"/>
      <c r="D4" s="43"/>
    </row>
    <row r="5" spans="1:7" s="5" customFormat="1" ht="42.75" customHeight="1" x14ac:dyDescent="0.25">
      <c r="A5" s="14"/>
      <c r="B5" s="37" t="s">
        <v>32</v>
      </c>
      <c r="C5" s="67" t="s">
        <v>76</v>
      </c>
      <c r="D5" s="45" t="s">
        <v>35</v>
      </c>
      <c r="F5" s="94" t="s">
        <v>92</v>
      </c>
      <c r="G5" s="94" t="s">
        <v>93</v>
      </c>
    </row>
    <row r="6" spans="1:7" s="56" customFormat="1" ht="17.25" customHeight="1" x14ac:dyDescent="0.25">
      <c r="A6" s="53" t="s">
        <v>13</v>
      </c>
      <c r="B6" s="54" t="s">
        <v>12</v>
      </c>
      <c r="C6" s="55" t="s">
        <v>12</v>
      </c>
      <c r="D6" s="57" t="s">
        <v>31</v>
      </c>
      <c r="F6" s="95" t="s">
        <v>94</v>
      </c>
      <c r="G6" s="95" t="s">
        <v>94</v>
      </c>
    </row>
    <row r="7" spans="1:7" s="1" customFormat="1" x14ac:dyDescent="0.2">
      <c r="A7" s="38">
        <v>34789</v>
      </c>
      <c r="B7" s="29"/>
      <c r="C7" s="70"/>
      <c r="D7" s="70"/>
      <c r="F7" s="76"/>
      <c r="G7" s="79">
        <v>1050.2180580438237</v>
      </c>
    </row>
    <row r="8" spans="1:7" s="1" customFormat="1" x14ac:dyDescent="0.2">
      <c r="A8" s="38">
        <v>34880</v>
      </c>
      <c r="B8" s="29"/>
      <c r="C8" s="70"/>
      <c r="D8" s="70"/>
      <c r="F8" s="76"/>
      <c r="G8" s="79">
        <v>1182.2705495660878</v>
      </c>
    </row>
    <row r="9" spans="1:7" s="1" customFormat="1" x14ac:dyDescent="0.2">
      <c r="A9" s="38">
        <v>34972</v>
      </c>
      <c r="B9" s="29"/>
      <c r="C9" s="70"/>
      <c r="D9" s="70"/>
      <c r="F9" s="76"/>
      <c r="G9" s="79">
        <v>1463.0965084255959</v>
      </c>
    </row>
    <row r="10" spans="1:7" s="1" customFormat="1" x14ac:dyDescent="0.2">
      <c r="A10" s="38">
        <v>35064</v>
      </c>
      <c r="B10" s="29">
        <v>22.43</v>
      </c>
      <c r="C10" s="70"/>
      <c r="D10" s="70"/>
      <c r="F10" s="76">
        <v>1143.73</v>
      </c>
      <c r="G10" s="79">
        <v>1420.4908449976062</v>
      </c>
    </row>
    <row r="11" spans="1:7" s="1" customFormat="1" x14ac:dyDescent="0.2">
      <c r="A11" s="38">
        <v>35155</v>
      </c>
      <c r="B11" s="29">
        <v>21.51</v>
      </c>
      <c r="C11" s="70"/>
      <c r="D11" s="70"/>
      <c r="F11" s="76">
        <v>1189.3</v>
      </c>
      <c r="G11" s="79">
        <v>1343.8178581084271</v>
      </c>
    </row>
    <row r="12" spans="1:7" s="1" customFormat="1" x14ac:dyDescent="0.2">
      <c r="A12" s="38">
        <v>35246</v>
      </c>
      <c r="B12" s="29">
        <v>21.74</v>
      </c>
      <c r="C12" s="70"/>
      <c r="D12" s="70"/>
      <c r="F12" s="76">
        <v>1297.52</v>
      </c>
      <c r="G12" s="79">
        <v>1578.6165097243847</v>
      </c>
    </row>
    <row r="13" spans="1:7" s="1" customFormat="1" x14ac:dyDescent="0.2">
      <c r="A13" s="38">
        <v>35338</v>
      </c>
      <c r="B13" s="29">
        <v>22.09</v>
      </c>
      <c r="C13" s="70"/>
      <c r="D13" s="70"/>
      <c r="F13" s="76">
        <v>1403.05</v>
      </c>
      <c r="G13" s="79">
        <v>1878.3860243179988</v>
      </c>
    </row>
    <row r="14" spans="1:7" s="1" customFormat="1" x14ac:dyDescent="0.2">
      <c r="A14" s="38">
        <v>35430</v>
      </c>
      <c r="B14" s="29">
        <v>22.37</v>
      </c>
      <c r="C14" s="70"/>
      <c r="D14" s="70"/>
      <c r="F14" s="76">
        <v>1497.02</v>
      </c>
      <c r="G14" s="79">
        <v>1807.9381174763246</v>
      </c>
    </row>
    <row r="15" spans="1:7" s="1" customFormat="1" x14ac:dyDescent="0.2">
      <c r="A15" s="38">
        <v>35520</v>
      </c>
      <c r="B15" s="29">
        <v>22.74</v>
      </c>
      <c r="C15" s="70"/>
      <c r="D15" s="70"/>
      <c r="F15" s="76">
        <v>1716.41</v>
      </c>
      <c r="G15" s="79">
        <v>1791.9614576614958</v>
      </c>
    </row>
    <row r="16" spans="1:7" s="1" customFormat="1" x14ac:dyDescent="0.2">
      <c r="A16" s="38">
        <v>35611</v>
      </c>
      <c r="B16" s="29">
        <v>20.440000000000001</v>
      </c>
      <c r="C16" s="70"/>
      <c r="D16" s="70"/>
      <c r="F16" s="76">
        <v>1673.89</v>
      </c>
      <c r="G16" s="79">
        <v>2157.9793544483173</v>
      </c>
    </row>
    <row r="17" spans="1:7" s="1" customFormat="1" x14ac:dyDescent="0.2">
      <c r="A17" s="38">
        <v>35703</v>
      </c>
      <c r="B17" s="29">
        <v>20.87</v>
      </c>
      <c r="C17" s="70"/>
      <c r="D17" s="70"/>
      <c r="F17" s="76">
        <v>1805.78</v>
      </c>
      <c r="G17" s="79">
        <v>2530.3987646192813</v>
      </c>
    </row>
    <row r="18" spans="1:7" s="1" customFormat="1" x14ac:dyDescent="0.2">
      <c r="A18" s="38">
        <v>35795</v>
      </c>
      <c r="B18" s="29">
        <v>23.32</v>
      </c>
      <c r="C18" s="70"/>
      <c r="D18" s="70"/>
      <c r="F18" s="76">
        <v>2137.46</v>
      </c>
      <c r="G18" s="79">
        <v>2468.9217758335408</v>
      </c>
    </row>
    <row r="19" spans="1:7" s="1" customFormat="1" x14ac:dyDescent="0.2">
      <c r="A19" s="38">
        <v>35885</v>
      </c>
      <c r="B19" s="29">
        <v>22.4</v>
      </c>
      <c r="C19" s="70"/>
      <c r="D19" s="70"/>
      <c r="F19" s="76">
        <v>2176.58</v>
      </c>
      <c r="G19" s="79">
        <v>2255.6273268481823</v>
      </c>
    </row>
    <row r="20" spans="1:7" s="1" customFormat="1" x14ac:dyDescent="0.2">
      <c r="A20" s="38">
        <v>35976</v>
      </c>
      <c r="B20" s="29">
        <v>23.56</v>
      </c>
      <c r="C20" s="70"/>
      <c r="D20" s="70"/>
      <c r="F20" s="76">
        <v>2328.71</v>
      </c>
      <c r="G20" s="79">
        <v>2580.2477697055238</v>
      </c>
    </row>
    <row r="21" spans="1:7" s="1" customFormat="1" x14ac:dyDescent="0.2">
      <c r="A21" s="38">
        <v>36068</v>
      </c>
      <c r="B21" s="29">
        <v>24.55</v>
      </c>
      <c r="C21" s="70"/>
      <c r="D21" s="70"/>
      <c r="F21" s="76">
        <v>2319.94</v>
      </c>
      <c r="G21" s="79">
        <v>2690.8071303841452</v>
      </c>
    </row>
    <row r="22" spans="1:7" s="1" customFormat="1" x14ac:dyDescent="0.2">
      <c r="A22" s="38">
        <v>36160</v>
      </c>
      <c r="B22" s="29">
        <v>25.39</v>
      </c>
      <c r="C22" s="70"/>
      <c r="D22" s="70"/>
      <c r="F22" s="76">
        <v>2446.04</v>
      </c>
      <c r="G22" s="79">
        <v>2500.1221139486697</v>
      </c>
    </row>
    <row r="23" spans="1:7" s="1" customFormat="1" x14ac:dyDescent="0.2">
      <c r="A23" s="38">
        <v>36250</v>
      </c>
      <c r="B23" s="29">
        <v>26.64</v>
      </c>
      <c r="C23" s="70"/>
      <c r="D23" s="70"/>
      <c r="F23" s="76">
        <v>2784.28</v>
      </c>
      <c r="G23" s="79">
        <v>2175.9830894071706</v>
      </c>
    </row>
    <row r="24" spans="1:7" s="1" customFormat="1" x14ac:dyDescent="0.2">
      <c r="A24" s="38">
        <v>36341</v>
      </c>
      <c r="B24" s="29">
        <v>28.42</v>
      </c>
      <c r="C24" s="70"/>
      <c r="D24" s="70"/>
      <c r="F24" s="76">
        <v>3094.12</v>
      </c>
      <c r="G24" s="79">
        <v>2700.6555998871245</v>
      </c>
    </row>
    <row r="25" spans="1:7" s="1" customFormat="1" x14ac:dyDescent="0.2">
      <c r="A25" s="38">
        <v>36433</v>
      </c>
      <c r="B25" s="29">
        <v>30.05</v>
      </c>
      <c r="C25" s="70"/>
      <c r="D25" s="70"/>
      <c r="F25" s="76">
        <v>3124.23</v>
      </c>
      <c r="G25" s="79">
        <v>2715.1469749886292</v>
      </c>
    </row>
    <row r="26" spans="1:7" s="1" customFormat="1" x14ac:dyDescent="0.2">
      <c r="A26" s="38">
        <v>36525</v>
      </c>
      <c r="B26" s="29">
        <v>29.82</v>
      </c>
      <c r="C26" s="70"/>
      <c r="D26" s="70"/>
      <c r="F26" s="76">
        <v>3258.05</v>
      </c>
      <c r="G26" s="79">
        <v>2725.0321390768786</v>
      </c>
    </row>
    <row r="27" spans="1:7" s="1" customFormat="1" x14ac:dyDescent="0.2">
      <c r="A27" s="38">
        <v>36616</v>
      </c>
      <c r="B27" s="29">
        <v>28.1</v>
      </c>
      <c r="C27" s="70"/>
      <c r="D27" s="70"/>
      <c r="F27" s="76">
        <v>3281.73</v>
      </c>
      <c r="G27" s="79">
        <v>2656.7976576121041</v>
      </c>
    </row>
    <row r="28" spans="1:7" s="1" customFormat="1" x14ac:dyDescent="0.2">
      <c r="A28" s="38">
        <v>36707</v>
      </c>
      <c r="B28" s="29">
        <v>29.32</v>
      </c>
      <c r="C28" s="70"/>
      <c r="D28" s="70"/>
      <c r="F28" s="76">
        <v>3444.15</v>
      </c>
      <c r="G28" s="79">
        <v>3124.1536370784697</v>
      </c>
    </row>
    <row r="29" spans="1:7" s="1" customFormat="1" x14ac:dyDescent="0.2">
      <c r="A29" s="38">
        <v>36799</v>
      </c>
      <c r="B29" s="29">
        <v>28.93</v>
      </c>
      <c r="C29" s="70"/>
      <c r="D29" s="70"/>
      <c r="F29" s="76">
        <v>3738.89</v>
      </c>
      <c r="G29" s="79">
        <v>3267.3581640792318</v>
      </c>
    </row>
    <row r="30" spans="1:7" s="1" customFormat="1" x14ac:dyDescent="0.2">
      <c r="A30" s="38">
        <v>36891</v>
      </c>
      <c r="B30" s="29">
        <v>30.13</v>
      </c>
      <c r="C30" s="70"/>
      <c r="D30" s="70"/>
      <c r="F30" s="76">
        <v>3735.82</v>
      </c>
      <c r="G30" s="79">
        <v>3504.7974055988375</v>
      </c>
    </row>
    <row r="31" spans="1:7" s="1" customFormat="1" x14ac:dyDescent="0.2">
      <c r="A31" s="38">
        <v>36981</v>
      </c>
      <c r="B31" s="29">
        <v>29.24</v>
      </c>
      <c r="C31" s="29">
        <v>27.55</v>
      </c>
      <c r="D31" s="47">
        <v>1.69</v>
      </c>
      <c r="F31" s="76">
        <v>3867.37</v>
      </c>
      <c r="G31" s="76">
        <v>2995.9842248422742</v>
      </c>
    </row>
    <row r="32" spans="1:7" s="1" customFormat="1" x14ac:dyDescent="0.2">
      <c r="A32" s="38">
        <v>37072</v>
      </c>
      <c r="B32" s="29">
        <v>27.88</v>
      </c>
      <c r="C32" s="29">
        <v>27.37</v>
      </c>
      <c r="D32" s="47">
        <v>0.51</v>
      </c>
      <c r="F32" s="76">
        <v>3897.95</v>
      </c>
      <c r="G32" s="76">
        <v>3542.5105260023279</v>
      </c>
    </row>
    <row r="33" spans="1:7" s="1" customFormat="1" x14ac:dyDescent="0.2">
      <c r="A33" s="38">
        <v>37164</v>
      </c>
      <c r="B33" s="29">
        <v>26.98</v>
      </c>
      <c r="C33" s="29">
        <v>27.05</v>
      </c>
      <c r="D33" s="47">
        <v>-7.0000000000000007E-2</v>
      </c>
      <c r="F33" s="76">
        <v>3563.36</v>
      </c>
      <c r="G33" s="76">
        <v>3543.1439782316065</v>
      </c>
    </row>
    <row r="34" spans="1:7" s="1" customFormat="1" x14ac:dyDescent="0.2">
      <c r="A34" s="38">
        <v>37256</v>
      </c>
      <c r="B34" s="29">
        <v>29.32</v>
      </c>
      <c r="C34" s="29">
        <v>27.32</v>
      </c>
      <c r="D34" s="47">
        <v>2</v>
      </c>
      <c r="F34" s="76">
        <v>4079.48</v>
      </c>
      <c r="G34" s="76">
        <v>3619.2495618243338</v>
      </c>
    </row>
    <row r="35" spans="1:7" s="1" customFormat="1" x14ac:dyDescent="0.2">
      <c r="A35" s="38">
        <v>37346</v>
      </c>
      <c r="B35" s="29">
        <v>28.7</v>
      </c>
      <c r="C35" s="29">
        <v>27.49</v>
      </c>
      <c r="D35" s="47">
        <v>1.21</v>
      </c>
      <c r="F35" s="76">
        <v>4112.43</v>
      </c>
      <c r="G35" s="76">
        <v>3311.3461895382065</v>
      </c>
    </row>
    <row r="36" spans="1:7" s="1" customFormat="1" x14ac:dyDescent="0.2">
      <c r="A36" s="38">
        <v>37437</v>
      </c>
      <c r="B36" s="29">
        <v>27.63</v>
      </c>
      <c r="C36" s="29">
        <v>27.44</v>
      </c>
      <c r="D36" s="47">
        <v>0.19</v>
      </c>
      <c r="F36" s="76">
        <v>4029.09</v>
      </c>
      <c r="G36" s="76">
        <v>3833.0086255495039</v>
      </c>
    </row>
    <row r="37" spans="1:7" s="1" customFormat="1" x14ac:dyDescent="0.2">
      <c r="A37" s="38">
        <v>37529</v>
      </c>
      <c r="B37" s="29">
        <v>28.25</v>
      </c>
      <c r="C37" s="29">
        <v>27.53</v>
      </c>
      <c r="D37" s="47">
        <v>0.72</v>
      </c>
      <c r="F37" s="76">
        <v>4214.84</v>
      </c>
      <c r="G37" s="76">
        <v>3988.8751811505704</v>
      </c>
    </row>
    <row r="38" spans="1:7" s="1" customFormat="1" x14ac:dyDescent="0.2">
      <c r="A38" s="38">
        <v>37621</v>
      </c>
      <c r="B38" s="29">
        <v>29.77</v>
      </c>
      <c r="C38" s="29">
        <v>27.9</v>
      </c>
      <c r="D38" s="47">
        <v>1.88</v>
      </c>
      <c r="F38" s="76">
        <v>4526.67</v>
      </c>
      <c r="G38" s="76">
        <v>4042.8582947910159</v>
      </c>
    </row>
    <row r="39" spans="1:7" s="1" customFormat="1" x14ac:dyDescent="0.2">
      <c r="A39" s="38">
        <v>37711</v>
      </c>
      <c r="B39" s="29">
        <v>29.36</v>
      </c>
      <c r="C39" s="29">
        <v>28.15</v>
      </c>
      <c r="D39" s="47">
        <v>1.22</v>
      </c>
      <c r="F39" s="76">
        <v>4572.29</v>
      </c>
      <c r="G39" s="76">
        <v>3710.3269682758546</v>
      </c>
    </row>
    <row r="40" spans="1:7" s="1" customFormat="1" x14ac:dyDescent="0.2">
      <c r="A40" s="38">
        <v>37802</v>
      </c>
      <c r="B40" s="29">
        <v>29.9</v>
      </c>
      <c r="C40" s="29">
        <v>28.48</v>
      </c>
      <c r="D40" s="47">
        <v>1.42</v>
      </c>
      <c r="F40" s="76">
        <v>4745.8500000000004</v>
      </c>
      <c r="G40" s="76">
        <v>4132.2510658876363</v>
      </c>
    </row>
    <row r="41" spans="1:7" s="1" customFormat="1" x14ac:dyDescent="0.2">
      <c r="A41" s="38">
        <v>37894</v>
      </c>
      <c r="B41" s="29">
        <v>33.03</v>
      </c>
      <c r="C41" s="29">
        <v>29.42</v>
      </c>
      <c r="D41" s="47">
        <v>3.61</v>
      </c>
      <c r="F41" s="76">
        <v>5358.09</v>
      </c>
      <c r="G41" s="76">
        <v>4334.4102906304715</v>
      </c>
    </row>
    <row r="42" spans="1:7" s="1" customFormat="1" x14ac:dyDescent="0.2">
      <c r="A42" s="38">
        <v>37986</v>
      </c>
      <c r="B42" s="29">
        <v>36.1</v>
      </c>
      <c r="C42" s="29">
        <v>30.81</v>
      </c>
      <c r="D42" s="47">
        <v>5.28</v>
      </c>
      <c r="F42" s="76">
        <v>6017.67</v>
      </c>
      <c r="G42" s="76">
        <v>4491.7441806822626</v>
      </c>
    </row>
    <row r="43" spans="1:7" s="1" customFormat="1" x14ac:dyDescent="0.2">
      <c r="A43" s="38">
        <v>38077</v>
      </c>
      <c r="B43" s="29">
        <v>36.22</v>
      </c>
      <c r="C43" s="29">
        <v>31.91</v>
      </c>
      <c r="D43" s="47">
        <v>4.3099999999999996</v>
      </c>
      <c r="F43" s="76">
        <v>6138.81</v>
      </c>
      <c r="G43" s="76">
        <v>3931.7041485037098</v>
      </c>
    </row>
    <row r="44" spans="1:7" s="1" customFormat="1" x14ac:dyDescent="0.2">
      <c r="A44" s="38">
        <v>38168</v>
      </c>
      <c r="B44" s="29">
        <v>38.520000000000003</v>
      </c>
      <c r="C44" s="29">
        <v>33.19</v>
      </c>
      <c r="D44" s="47">
        <v>5.33</v>
      </c>
      <c r="F44" s="76">
        <v>6669.27</v>
      </c>
      <c r="G44" s="76">
        <v>4504.6468730481356</v>
      </c>
    </row>
    <row r="45" spans="1:7" s="1" customFormat="1" x14ac:dyDescent="0.2">
      <c r="A45" s="38">
        <v>38260</v>
      </c>
      <c r="B45" s="29">
        <v>39.9</v>
      </c>
      <c r="C45" s="29">
        <v>34.33</v>
      </c>
      <c r="D45" s="47">
        <v>5.57</v>
      </c>
      <c r="F45" s="76">
        <v>7057.46</v>
      </c>
      <c r="G45" s="76">
        <v>4760.82</v>
      </c>
    </row>
    <row r="46" spans="1:7" s="1" customFormat="1" x14ac:dyDescent="0.2">
      <c r="A46" s="38">
        <v>38352</v>
      </c>
      <c r="B46" s="29">
        <v>42.08</v>
      </c>
      <c r="C46" s="29">
        <v>35.61</v>
      </c>
      <c r="D46" s="47">
        <v>6.47</v>
      </c>
      <c r="F46" s="76">
        <v>7674.33</v>
      </c>
      <c r="G46" s="76">
        <v>5040.26</v>
      </c>
    </row>
    <row r="47" spans="1:7" s="1" customFormat="1" x14ac:dyDescent="0.2">
      <c r="A47" s="38">
        <v>38442</v>
      </c>
      <c r="B47" s="29">
        <v>43.19</v>
      </c>
      <c r="C47" s="29">
        <v>36.82</v>
      </c>
      <c r="D47" s="47">
        <v>6.37</v>
      </c>
      <c r="F47" s="76">
        <v>8076.09</v>
      </c>
      <c r="G47" s="76">
        <v>4391.1000000000004</v>
      </c>
    </row>
    <row r="48" spans="1:7" s="1" customFormat="1" x14ac:dyDescent="0.2">
      <c r="A48" s="38">
        <v>38533</v>
      </c>
      <c r="B48" s="29">
        <v>46.38</v>
      </c>
      <c r="C48" s="29">
        <v>38.409999999999997</v>
      </c>
      <c r="D48" s="47">
        <v>7.97</v>
      </c>
      <c r="F48" s="76">
        <v>8983.5300000000007</v>
      </c>
      <c r="G48" s="76">
        <v>5176.1899999999996</v>
      </c>
    </row>
    <row r="49" spans="1:7" s="1" customFormat="1" x14ac:dyDescent="0.2">
      <c r="A49" s="38">
        <v>38625</v>
      </c>
      <c r="B49" s="29">
        <v>49.14</v>
      </c>
      <c r="C49" s="29">
        <v>40.22</v>
      </c>
      <c r="D49" s="47">
        <v>8.92</v>
      </c>
      <c r="F49" s="76">
        <v>9918.51</v>
      </c>
      <c r="G49" s="76">
        <v>5576.44</v>
      </c>
    </row>
    <row r="50" spans="1:7" s="1" customFormat="1" x14ac:dyDescent="0.2">
      <c r="A50" s="38">
        <v>38717</v>
      </c>
      <c r="B50" s="29">
        <v>51.83</v>
      </c>
      <c r="C50" s="29">
        <v>42.16</v>
      </c>
      <c r="D50" s="47">
        <v>9.67</v>
      </c>
      <c r="F50" s="76">
        <v>10885.44</v>
      </c>
      <c r="G50" s="76">
        <v>5858.63</v>
      </c>
    </row>
    <row r="51" spans="1:7" s="1" customFormat="1" x14ac:dyDescent="0.2">
      <c r="A51" s="38">
        <v>38807</v>
      </c>
      <c r="B51" s="29">
        <v>55.42</v>
      </c>
      <c r="C51" s="29">
        <v>44.4</v>
      </c>
      <c r="D51" s="47">
        <v>11.01</v>
      </c>
      <c r="F51" s="76">
        <v>11999.01</v>
      </c>
      <c r="G51" s="76">
        <v>5040.5</v>
      </c>
    </row>
    <row r="52" spans="1:7" s="1" customFormat="1" x14ac:dyDescent="0.2">
      <c r="A52" s="38">
        <v>38898</v>
      </c>
      <c r="B52" s="29">
        <v>58.77</v>
      </c>
      <c r="C52" s="29">
        <v>46.77</v>
      </c>
      <c r="D52" s="47">
        <v>11.99</v>
      </c>
      <c r="F52" s="76">
        <v>13142.01</v>
      </c>
      <c r="G52" s="76">
        <v>5887.02</v>
      </c>
    </row>
    <row r="53" spans="1:7" s="1" customFormat="1" x14ac:dyDescent="0.2">
      <c r="A53" s="38">
        <v>38990</v>
      </c>
      <c r="B53" s="29">
        <v>61.34</v>
      </c>
      <c r="C53" s="29">
        <v>49.07</v>
      </c>
      <c r="D53" s="47">
        <v>12.27</v>
      </c>
      <c r="F53" s="76">
        <v>14257.22</v>
      </c>
      <c r="G53" s="76">
        <v>6456.9</v>
      </c>
    </row>
    <row r="54" spans="1:7" s="1" customFormat="1" x14ac:dyDescent="0.2">
      <c r="A54" s="38">
        <v>39082</v>
      </c>
      <c r="B54" s="29">
        <v>64.61</v>
      </c>
      <c r="C54" s="29">
        <v>51.46</v>
      </c>
      <c r="D54" s="47">
        <v>13.15</v>
      </c>
      <c r="F54" s="76">
        <v>15557.49</v>
      </c>
      <c r="G54" s="76">
        <v>6694.75</v>
      </c>
    </row>
    <row r="55" spans="1:7" s="1" customFormat="1" x14ac:dyDescent="0.2">
      <c r="A55" s="38">
        <v>39172</v>
      </c>
      <c r="B55" s="29">
        <v>74.59</v>
      </c>
      <c r="C55" s="29">
        <v>55.51</v>
      </c>
      <c r="D55" s="47">
        <v>19.09</v>
      </c>
      <c r="F55" s="76">
        <v>18700.34</v>
      </c>
      <c r="G55" s="76">
        <v>6030.83</v>
      </c>
    </row>
    <row r="56" spans="1:7" s="1" customFormat="1" x14ac:dyDescent="0.2">
      <c r="A56" s="38">
        <v>39263</v>
      </c>
      <c r="B56" s="29">
        <v>77.010000000000005</v>
      </c>
      <c r="C56" s="29">
        <v>59.06</v>
      </c>
      <c r="D56" s="47">
        <v>17.940000000000001</v>
      </c>
      <c r="F56" s="76">
        <v>20297.900000000001</v>
      </c>
      <c r="G56" s="76">
        <v>7176.09</v>
      </c>
    </row>
    <row r="57" spans="1:7" s="1" customFormat="1" x14ac:dyDescent="0.2">
      <c r="A57" s="38">
        <v>39355</v>
      </c>
      <c r="B57" s="29">
        <v>79.989999999999995</v>
      </c>
      <c r="C57" s="29">
        <v>62.31</v>
      </c>
      <c r="D57" s="47">
        <v>17.68</v>
      </c>
      <c r="F57" s="76">
        <v>22186.41</v>
      </c>
      <c r="G57" s="76">
        <v>7834.3</v>
      </c>
    </row>
    <row r="58" spans="1:7" s="1" customFormat="1" x14ac:dyDescent="0.2">
      <c r="A58" s="38">
        <v>39447</v>
      </c>
      <c r="B58" s="29">
        <v>83</v>
      </c>
      <c r="C58" s="29">
        <v>65.239999999999995</v>
      </c>
      <c r="D58" s="47">
        <v>17.77</v>
      </c>
      <c r="F58" s="76">
        <v>24105.119999999999</v>
      </c>
      <c r="G58" s="76">
        <v>7999.44</v>
      </c>
    </row>
    <row r="59" spans="1:7" s="1" customFormat="1" x14ac:dyDescent="0.2">
      <c r="A59" s="38">
        <v>39538</v>
      </c>
      <c r="B59" s="29">
        <v>88.46</v>
      </c>
      <c r="C59" s="29">
        <v>68.430000000000007</v>
      </c>
      <c r="D59" s="47">
        <v>20.03</v>
      </c>
      <c r="F59" s="76">
        <v>26695.37</v>
      </c>
      <c r="G59" s="76">
        <v>7167.33</v>
      </c>
    </row>
    <row r="60" spans="1:7" s="1" customFormat="1" x14ac:dyDescent="0.2">
      <c r="A60" s="38">
        <v>39629</v>
      </c>
      <c r="B60" s="29">
        <v>87.42</v>
      </c>
      <c r="C60" s="29">
        <v>70.59</v>
      </c>
      <c r="D60" s="47">
        <v>16.82</v>
      </c>
      <c r="F60" s="76">
        <v>27522.78</v>
      </c>
      <c r="G60" s="76">
        <v>8483.33</v>
      </c>
    </row>
    <row r="61" spans="1:7" s="1" customFormat="1" x14ac:dyDescent="0.2">
      <c r="A61" s="38">
        <v>39721</v>
      </c>
      <c r="B61" s="29">
        <v>88.15</v>
      </c>
      <c r="C61" s="29">
        <v>72.34</v>
      </c>
      <c r="D61" s="47">
        <v>15.81</v>
      </c>
      <c r="F61" s="76">
        <v>28552.85</v>
      </c>
      <c r="G61" s="76">
        <v>8741.7199999999993</v>
      </c>
    </row>
    <row r="62" spans="1:7" s="1" customFormat="1" x14ac:dyDescent="0.2">
      <c r="A62" s="38">
        <v>39813</v>
      </c>
      <c r="B62" s="29">
        <v>84.55</v>
      </c>
      <c r="C62" s="29">
        <v>72.760000000000005</v>
      </c>
      <c r="D62" s="47">
        <v>11.79</v>
      </c>
      <c r="F62" s="76">
        <v>27643.71</v>
      </c>
      <c r="G62" s="76">
        <v>8303.9</v>
      </c>
    </row>
    <row r="63" spans="1:7" s="1" customFormat="1" x14ac:dyDescent="0.2">
      <c r="A63" s="38">
        <v>39903</v>
      </c>
      <c r="B63" s="29">
        <v>82</v>
      </c>
      <c r="C63" s="29">
        <v>72.47</v>
      </c>
      <c r="D63" s="47">
        <v>9.52</v>
      </c>
      <c r="F63" s="76">
        <v>26176.61</v>
      </c>
      <c r="G63" s="76">
        <v>6395.68</v>
      </c>
    </row>
    <row r="64" spans="1:7" s="1" customFormat="1" x14ac:dyDescent="0.2">
      <c r="A64" s="38">
        <v>39994</v>
      </c>
      <c r="B64" s="29">
        <v>82.46</v>
      </c>
      <c r="C64" s="29">
        <v>72.61</v>
      </c>
      <c r="D64" s="47">
        <v>9.85</v>
      </c>
      <c r="F64" s="76">
        <v>25154.55</v>
      </c>
      <c r="G64" s="76">
        <v>7065.63</v>
      </c>
    </row>
    <row r="65" spans="1:7" s="1" customFormat="1" x14ac:dyDescent="0.2">
      <c r="A65" s="38">
        <v>40086</v>
      </c>
      <c r="B65" s="29">
        <v>84.62</v>
      </c>
      <c r="C65" s="29">
        <v>73.489999999999995</v>
      </c>
      <c r="D65" s="47">
        <v>11.13</v>
      </c>
      <c r="F65" s="76">
        <v>24191.79</v>
      </c>
      <c r="G65" s="76">
        <v>6825.01</v>
      </c>
    </row>
    <row r="66" spans="1:7" s="1" customFormat="1" x14ac:dyDescent="0.2">
      <c r="A66" s="38">
        <v>40178</v>
      </c>
      <c r="B66" s="29">
        <v>86.83</v>
      </c>
      <c r="C66" s="29">
        <v>75.03</v>
      </c>
      <c r="D66" s="47">
        <v>11.8</v>
      </c>
      <c r="F66" s="76">
        <v>23388.59</v>
      </c>
      <c r="G66" s="76">
        <v>6648.5</v>
      </c>
    </row>
    <row r="67" spans="1:7" s="1" customFormat="1" x14ac:dyDescent="0.2">
      <c r="A67" s="38">
        <v>40268</v>
      </c>
      <c r="B67" s="29">
        <v>87.6</v>
      </c>
      <c r="C67" s="29">
        <v>76.599999999999994</v>
      </c>
      <c r="D67" s="47">
        <v>10.99</v>
      </c>
      <c r="F67" s="76">
        <v>23497.77</v>
      </c>
      <c r="G67" s="76">
        <v>6285.91</v>
      </c>
    </row>
    <row r="68" spans="1:7" s="1" customFormat="1" x14ac:dyDescent="0.2">
      <c r="A68" s="38">
        <v>40359</v>
      </c>
      <c r="B68" s="29">
        <v>85.87</v>
      </c>
      <c r="C68" s="29">
        <v>77.45</v>
      </c>
      <c r="D68" s="47">
        <v>8.43</v>
      </c>
      <c r="F68" s="76">
        <v>23084.73</v>
      </c>
      <c r="G68" s="76">
        <v>7122.51</v>
      </c>
    </row>
    <row r="69" spans="1:7" s="1" customFormat="1" x14ac:dyDescent="0.2">
      <c r="A69" s="38">
        <v>40451</v>
      </c>
      <c r="B69" s="29">
        <v>82.68</v>
      </c>
      <c r="C69" s="29">
        <v>77.349999999999994</v>
      </c>
      <c r="D69" s="47">
        <v>5.33</v>
      </c>
      <c r="F69" s="76">
        <v>22649.33</v>
      </c>
      <c r="G69" s="76">
        <v>7336.92</v>
      </c>
    </row>
    <row r="70" spans="1:7" s="1" customFormat="1" x14ac:dyDescent="0.2">
      <c r="A70" s="38">
        <v>40543</v>
      </c>
      <c r="B70" s="29">
        <v>78.47</v>
      </c>
      <c r="C70" s="29">
        <v>76.349999999999994</v>
      </c>
      <c r="D70" s="47">
        <v>2.11</v>
      </c>
      <c r="F70" s="76">
        <v>21992.55</v>
      </c>
      <c r="G70" s="76">
        <v>7282.32</v>
      </c>
    </row>
    <row r="71" spans="1:7" s="1" customFormat="1" x14ac:dyDescent="0.2">
      <c r="A71" s="38">
        <v>40633</v>
      </c>
      <c r="B71" s="29">
        <v>76.52</v>
      </c>
      <c r="C71" s="29">
        <v>75.33</v>
      </c>
      <c r="D71" s="47">
        <v>1.19</v>
      </c>
      <c r="F71" s="76">
        <v>21924.71</v>
      </c>
      <c r="G71" s="76">
        <v>6908.73</v>
      </c>
    </row>
    <row r="72" spans="1:7" s="1" customFormat="1" x14ac:dyDescent="0.2">
      <c r="A72" s="38">
        <v>40724</v>
      </c>
      <c r="B72" s="29">
        <v>74.819999999999993</v>
      </c>
      <c r="C72" s="29">
        <v>74.48</v>
      </c>
      <c r="D72" s="47">
        <v>0.34</v>
      </c>
      <c r="F72" s="76">
        <v>22076.63</v>
      </c>
      <c r="G72" s="76">
        <v>7977.42</v>
      </c>
    </row>
    <row r="73" spans="1:7" s="1" customFormat="1" x14ac:dyDescent="0.2">
      <c r="A73" s="38">
        <v>40816</v>
      </c>
      <c r="B73" s="29">
        <v>73.489999999999995</v>
      </c>
      <c r="C73" s="29">
        <v>73.88</v>
      </c>
      <c r="D73" s="47">
        <v>-0.4</v>
      </c>
      <c r="F73" s="76">
        <v>22428.46</v>
      </c>
      <c r="G73" s="76">
        <v>8352.2900000000009</v>
      </c>
    </row>
    <row r="74" spans="1:7" s="1" customFormat="1" x14ac:dyDescent="0.2">
      <c r="A74" s="38">
        <v>40908</v>
      </c>
      <c r="B74" s="29">
        <v>68.69</v>
      </c>
      <c r="C74" s="29">
        <v>72.650000000000006</v>
      </c>
      <c r="D74" s="47">
        <v>-3.96</v>
      </c>
      <c r="F74" s="76">
        <v>21484.14</v>
      </c>
      <c r="G74" s="76">
        <v>8036.88</v>
      </c>
    </row>
    <row r="75" spans="1:7" s="1" customFormat="1" x14ac:dyDescent="0.2">
      <c r="A75" s="38">
        <v>40999</v>
      </c>
      <c r="B75" s="29">
        <v>67.67</v>
      </c>
      <c r="C75" s="29">
        <v>71.680000000000007</v>
      </c>
      <c r="D75" s="47">
        <v>-4.01</v>
      </c>
      <c r="F75" s="76">
        <v>21552.37</v>
      </c>
      <c r="G75" s="76">
        <v>7483.59</v>
      </c>
    </row>
    <row r="76" spans="1:7" s="1" customFormat="1" x14ac:dyDescent="0.2">
      <c r="A76" s="38">
        <v>41090</v>
      </c>
      <c r="B76" s="29">
        <v>67.73</v>
      </c>
      <c r="C76" s="29">
        <v>71.16</v>
      </c>
      <c r="D76" s="47">
        <v>-3.44</v>
      </c>
      <c r="F76" s="76">
        <v>21803.61</v>
      </c>
      <c r="G76" s="76">
        <v>8321.26</v>
      </c>
    </row>
    <row r="77" spans="1:7" s="1" customFormat="1" x14ac:dyDescent="0.2">
      <c r="A77" s="38">
        <v>41182</v>
      </c>
      <c r="B77" s="29">
        <v>66.709999999999994</v>
      </c>
      <c r="C77" s="29">
        <v>70.77</v>
      </c>
      <c r="D77" s="47">
        <v>-4.0599999999999996</v>
      </c>
      <c r="F77" s="76">
        <v>21883.51</v>
      </c>
      <c r="G77" s="76">
        <v>8963.2000000000007</v>
      </c>
    </row>
    <row r="78" spans="1:7" s="1" customFormat="1" x14ac:dyDescent="0.2">
      <c r="A78" s="38">
        <v>41274</v>
      </c>
      <c r="B78" s="29">
        <v>65.39</v>
      </c>
      <c r="C78" s="29">
        <v>70.41</v>
      </c>
      <c r="D78" s="47">
        <v>-5.0199999999999996</v>
      </c>
      <c r="F78" s="76">
        <v>21806.67</v>
      </c>
      <c r="G78" s="76">
        <v>8580.43</v>
      </c>
    </row>
    <row r="79" spans="1:7" s="1" customFormat="1" x14ac:dyDescent="0.2">
      <c r="A79" s="38">
        <v>41364</v>
      </c>
      <c r="B79" s="29">
        <v>66.08</v>
      </c>
      <c r="C79" s="29">
        <v>70.37</v>
      </c>
      <c r="D79" s="47">
        <v>-4.29</v>
      </c>
      <c r="F79" s="76">
        <v>22177.39</v>
      </c>
      <c r="G79" s="76">
        <v>7698.77</v>
      </c>
    </row>
    <row r="80" spans="1:7" s="1" customFormat="1" x14ac:dyDescent="0.2">
      <c r="A80" s="38">
        <v>41455</v>
      </c>
      <c r="B80" s="29">
        <v>63.78</v>
      </c>
      <c r="C80" s="29">
        <v>69.88</v>
      </c>
      <c r="D80" s="47">
        <v>-6.1</v>
      </c>
      <c r="F80" s="76">
        <v>21687.58</v>
      </c>
      <c r="G80" s="76">
        <v>8762.99</v>
      </c>
    </row>
    <row r="81" spans="1:7" s="1" customFormat="1" x14ac:dyDescent="0.2">
      <c r="A81" s="38">
        <v>41547</v>
      </c>
      <c r="B81" s="29">
        <v>63.21</v>
      </c>
      <c r="C81" s="29">
        <v>69.459999999999994</v>
      </c>
      <c r="D81" s="47">
        <v>-6.24</v>
      </c>
      <c r="F81" s="76">
        <v>21843.69</v>
      </c>
      <c r="G81" s="76">
        <v>9513.4500000000007</v>
      </c>
    </row>
    <row r="82" spans="1:7" s="1" customFormat="1" x14ac:dyDescent="0.2">
      <c r="A82" s="38">
        <v>41639</v>
      </c>
      <c r="B82" s="29">
        <v>62.2</v>
      </c>
      <c r="C82" s="29">
        <v>68.97</v>
      </c>
      <c r="D82" s="47">
        <v>-6.77</v>
      </c>
      <c r="F82" s="76">
        <v>21745.360000000001</v>
      </c>
      <c r="G82" s="76">
        <v>8984.43</v>
      </c>
    </row>
    <row r="83" spans="1:7" s="1" customFormat="1" x14ac:dyDescent="0.2">
      <c r="A83" s="38">
        <v>41729</v>
      </c>
      <c r="B83" s="29">
        <v>61.74</v>
      </c>
      <c r="C83" s="29">
        <v>68.540000000000006</v>
      </c>
      <c r="D83" s="47">
        <v>-6.8</v>
      </c>
      <c r="F83" s="76">
        <v>21885.19</v>
      </c>
      <c r="G83" s="76">
        <v>8186.44</v>
      </c>
    </row>
    <row r="84" spans="1:7" s="1" customFormat="1" x14ac:dyDescent="0.2">
      <c r="A84" s="38">
        <v>41820</v>
      </c>
      <c r="B84" s="29">
        <v>61</v>
      </c>
      <c r="C84" s="29">
        <v>68.16</v>
      </c>
      <c r="D84" s="47">
        <v>-7.16</v>
      </c>
      <c r="F84" s="76">
        <v>21891.57</v>
      </c>
      <c r="G84" s="76">
        <v>9206.16</v>
      </c>
    </row>
    <row r="85" spans="1:7" s="1" customFormat="1" x14ac:dyDescent="0.2">
      <c r="A85" s="38">
        <v>41912</v>
      </c>
      <c r="B85" s="29">
        <v>60.2</v>
      </c>
      <c r="C85" s="29">
        <v>67.73</v>
      </c>
      <c r="D85" s="47">
        <v>-7.53</v>
      </c>
      <c r="F85" s="76">
        <v>21834.52</v>
      </c>
      <c r="G85" s="76">
        <v>9895.74</v>
      </c>
    </row>
    <row r="86" spans="1:7" s="1" customFormat="1" x14ac:dyDescent="0.2">
      <c r="A86" s="38">
        <v>42004</v>
      </c>
      <c r="B86" s="29">
        <v>58.12</v>
      </c>
      <c r="C86" s="29">
        <v>66.98</v>
      </c>
      <c r="D86" s="47">
        <v>-8.86</v>
      </c>
      <c r="F86" s="76">
        <v>21254.34</v>
      </c>
      <c r="G86" s="76">
        <v>9279.9500000000007</v>
      </c>
    </row>
    <row r="87" spans="1:7" s="1" customFormat="1" x14ac:dyDescent="0.2">
      <c r="A87" s="38">
        <v>42094</v>
      </c>
      <c r="B87" s="29">
        <v>59.58</v>
      </c>
      <c r="C87" s="29">
        <v>66.760000000000005</v>
      </c>
      <c r="D87" s="47">
        <v>-7.18</v>
      </c>
      <c r="F87" s="77">
        <v>21814.240000000002</v>
      </c>
      <c r="G87" s="77">
        <v>8232.17</v>
      </c>
    </row>
    <row r="88" spans="1:7" s="1" customFormat="1" x14ac:dyDescent="0.2">
      <c r="A88" s="38">
        <v>42185</v>
      </c>
      <c r="B88" s="29">
        <v>60.12</v>
      </c>
      <c r="C88" s="29">
        <v>66.760000000000005</v>
      </c>
      <c r="D88" s="47">
        <v>-6.64</v>
      </c>
      <c r="F88" s="77">
        <v>22122.05</v>
      </c>
      <c r="G88" s="77">
        <v>9386.91</v>
      </c>
    </row>
    <row r="89" spans="1:7" s="1" customFormat="1" x14ac:dyDescent="0.2">
      <c r="A89" s="38">
        <v>42277</v>
      </c>
      <c r="B89" s="29">
        <v>60.15</v>
      </c>
      <c r="C89" s="29">
        <v>66.81</v>
      </c>
      <c r="D89" s="47">
        <v>-6.66</v>
      </c>
      <c r="F89" s="77">
        <v>22286.14</v>
      </c>
      <c r="G89" s="77">
        <v>10151.15</v>
      </c>
    </row>
    <row r="90" spans="1:7" s="1" customFormat="1" x14ac:dyDescent="0.2">
      <c r="A90" s="38">
        <v>42369</v>
      </c>
      <c r="B90" s="29">
        <v>59.19</v>
      </c>
      <c r="C90" s="29">
        <v>66.64</v>
      </c>
      <c r="D90" s="47">
        <v>-7.45</v>
      </c>
      <c r="F90" s="77">
        <v>22157</v>
      </c>
      <c r="G90" s="77">
        <v>9663.67</v>
      </c>
    </row>
    <row r="91" spans="1:7" s="1" customFormat="1" x14ac:dyDescent="0.2">
      <c r="A91" s="38">
        <v>42460</v>
      </c>
      <c r="B91" s="29">
        <v>61.92</v>
      </c>
      <c r="C91" s="29">
        <v>67.010000000000005</v>
      </c>
      <c r="D91" s="47">
        <v>-5.09</v>
      </c>
      <c r="F91" s="77">
        <v>23380.54</v>
      </c>
      <c r="G91" s="77">
        <v>8559.8700000000008</v>
      </c>
    </row>
    <row r="92" spans="1:7" s="1" customFormat="1" x14ac:dyDescent="0.2">
      <c r="A92" s="38">
        <v>42551</v>
      </c>
      <c r="B92" s="29">
        <v>63.36</v>
      </c>
      <c r="C92" s="29">
        <v>67.569999999999993</v>
      </c>
      <c r="D92" s="47">
        <v>-4.21</v>
      </c>
      <c r="F92" s="77">
        <v>24142.75</v>
      </c>
      <c r="G92" s="77">
        <v>9730.81</v>
      </c>
    </row>
    <row r="93" spans="1:7" s="1" customFormat="1" x14ac:dyDescent="0.2">
      <c r="A93" s="38">
        <v>42643</v>
      </c>
      <c r="B93" s="29">
        <v>64.59</v>
      </c>
      <c r="C93" s="29">
        <v>68.23</v>
      </c>
      <c r="D93" s="47">
        <v>-3.64</v>
      </c>
      <c r="F93" s="77">
        <v>24810.92</v>
      </c>
      <c r="G93" s="77">
        <v>10456.01</v>
      </c>
    </row>
    <row r="94" spans="1:7" s="1" customFormat="1" x14ac:dyDescent="0.2">
      <c r="A94" s="38">
        <v>42735</v>
      </c>
      <c r="B94" s="29">
        <v>63.18</v>
      </c>
      <c r="C94" s="29">
        <v>68.36</v>
      </c>
      <c r="D94" s="47">
        <v>-5.18</v>
      </c>
      <c r="F94" s="77">
        <v>24543.46</v>
      </c>
      <c r="G94" s="77">
        <v>10102.73</v>
      </c>
    </row>
    <row r="95" spans="1:7" s="1" customFormat="1" x14ac:dyDescent="0.2">
      <c r="A95" s="38">
        <v>42825</v>
      </c>
      <c r="B95" s="29">
        <v>64.010000000000005</v>
      </c>
      <c r="C95" s="29">
        <v>68.47</v>
      </c>
      <c r="D95" s="47">
        <v>-4.46</v>
      </c>
      <c r="F95" s="77">
        <v>25377.13</v>
      </c>
      <c r="G95" s="77">
        <v>9357.58</v>
      </c>
    </row>
    <row r="96" spans="1:7" s="1" customFormat="1" x14ac:dyDescent="0.2">
      <c r="A96" s="38">
        <v>42916</v>
      </c>
      <c r="B96" s="29">
        <v>63.83</v>
      </c>
      <c r="C96" s="29">
        <v>68.430000000000007</v>
      </c>
      <c r="D96" s="47">
        <v>-4.5999999999999996</v>
      </c>
      <c r="F96" s="77">
        <v>25779.03</v>
      </c>
      <c r="G96" s="77">
        <v>10470.42</v>
      </c>
    </row>
    <row r="97" spans="1:7" s="1" customFormat="1" x14ac:dyDescent="0.2">
      <c r="A97" s="38">
        <v>43008</v>
      </c>
      <c r="B97" s="29">
        <v>64.989999999999995</v>
      </c>
      <c r="C97" s="29">
        <v>68.62</v>
      </c>
      <c r="D97" s="47">
        <v>-3.63</v>
      </c>
      <c r="F97" s="77">
        <v>26814.93</v>
      </c>
      <c r="G97" s="77">
        <v>11328.04</v>
      </c>
    </row>
    <row r="98" spans="1:7" s="1" customFormat="1" x14ac:dyDescent="0.2">
      <c r="A98" s="38">
        <v>43100</v>
      </c>
      <c r="B98" s="29">
        <v>64.39</v>
      </c>
      <c r="C98" s="29">
        <v>68.66</v>
      </c>
      <c r="D98" s="47">
        <v>-4.26</v>
      </c>
      <c r="F98" s="77">
        <v>27168.09</v>
      </c>
      <c r="G98" s="77">
        <v>11034.79</v>
      </c>
    </row>
    <row r="99" spans="1:7" s="1" customFormat="1" x14ac:dyDescent="0.2">
      <c r="A99" s="38">
        <v>43190</v>
      </c>
      <c r="B99" s="29">
        <v>65.010000000000005</v>
      </c>
      <c r="C99" s="29">
        <v>68.760000000000005</v>
      </c>
      <c r="D99" s="47">
        <v>-3.75</v>
      </c>
      <c r="F99" s="77">
        <v>27799.22</v>
      </c>
      <c r="G99" s="77">
        <v>9929.94</v>
      </c>
    </row>
    <row r="100" spans="1:7" s="1" customFormat="1" x14ac:dyDescent="0.2">
      <c r="A100" s="38">
        <v>43281</v>
      </c>
      <c r="B100" s="29">
        <v>66.540000000000006</v>
      </c>
      <c r="C100" s="29">
        <v>69.14</v>
      </c>
      <c r="D100" s="47">
        <v>-2.6</v>
      </c>
      <c r="F100" s="77">
        <v>28944.03</v>
      </c>
      <c r="G100" s="77">
        <v>11203.77</v>
      </c>
    </row>
    <row r="101" spans="1:7" s="1" customFormat="1" x14ac:dyDescent="0.2">
      <c r="A101" s="38">
        <v>43373</v>
      </c>
      <c r="B101" s="29">
        <v>66.77</v>
      </c>
      <c r="C101" s="29">
        <v>69.430000000000007</v>
      </c>
      <c r="D101" s="47">
        <v>-2.67</v>
      </c>
      <c r="F101" s="77">
        <v>29499.73</v>
      </c>
      <c r="G101" s="77">
        <v>12015.85</v>
      </c>
    </row>
    <row r="102" spans="1:7" s="1" customFormat="1" x14ac:dyDescent="0.2">
      <c r="A102" s="38">
        <v>43465</v>
      </c>
      <c r="B102" s="72">
        <v>65.569999999999993</v>
      </c>
      <c r="C102" s="72">
        <v>69.38</v>
      </c>
      <c r="D102" s="47">
        <v>-3.81</v>
      </c>
      <c r="F102" s="103">
        <v>29579.42</v>
      </c>
      <c r="G102" s="77">
        <v>11964.28</v>
      </c>
    </row>
    <row r="103" spans="1:7" s="1" customFormat="1" x14ac:dyDescent="0.2">
      <c r="A103" s="102" t="s">
        <v>103</v>
      </c>
      <c r="B103" s="29"/>
      <c r="C103" s="29"/>
      <c r="D103" s="47"/>
      <c r="F103" s="77"/>
      <c r="G103" s="77">
        <v>10476.48</v>
      </c>
    </row>
    <row r="104" spans="1:7" s="1" customFormat="1" x14ac:dyDescent="0.2">
      <c r="A104" s="38"/>
      <c r="B104" s="29"/>
      <c r="C104" s="29"/>
      <c r="D104" s="47"/>
      <c r="F104" s="77"/>
      <c r="G104" s="77"/>
    </row>
    <row r="105" spans="1:7" s="1" customFormat="1" x14ac:dyDescent="0.2">
      <c r="A105" s="38"/>
      <c r="B105" s="29"/>
      <c r="C105" s="29"/>
      <c r="D105" s="47"/>
      <c r="F105" s="77"/>
      <c r="G105" s="77"/>
    </row>
  </sheetData>
  <mergeCells count="1">
    <mergeCell ref="A3:D3"/>
  </mergeCells>
  <pageMargins left="0.7" right="0.7" top="0.75" bottom="0.75" header="0.3" footer="0.3"/>
  <pageSetup paperSize="9" scale="53" orientation="portrait" r:id="rId1"/>
  <headerFooter>
    <oddHeader>&amp;R&amp;"Arial,Regular"&amp;10Page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G110"/>
  <sheetViews>
    <sheetView zoomScaleNormal="100" workbookViewId="0">
      <pane ySplit="6" topLeftCell="A76" activePane="bottomLeft" state="frozen"/>
      <selection activeCell="B1" sqref="B1"/>
      <selection pane="bottomLeft"/>
    </sheetView>
  </sheetViews>
  <sheetFormatPr defaultColWidth="8.85546875" defaultRowHeight="12.75" x14ac:dyDescent="0.2"/>
  <cols>
    <col min="1" max="1" width="24" style="87" customWidth="1"/>
    <col min="2" max="3" width="24" style="88" customWidth="1"/>
    <col min="4" max="4" width="25.140625" style="88" customWidth="1"/>
    <col min="5" max="5" width="8.85546875" style="82"/>
    <col min="6" max="7" width="13" style="82" customWidth="1"/>
    <col min="8" max="16384" width="8.85546875" style="82"/>
  </cols>
  <sheetData>
    <row r="1" spans="1:7" s="1" customFormat="1" ht="15" x14ac:dyDescent="0.25">
      <c r="A1" s="13" t="s">
        <v>74</v>
      </c>
      <c r="B1" s="3"/>
      <c r="C1" s="4"/>
      <c r="D1" s="43"/>
    </row>
    <row r="2" spans="1:7" s="1" customFormat="1" x14ac:dyDescent="0.2">
      <c r="A2" s="17" t="s">
        <v>8</v>
      </c>
      <c r="B2" s="3"/>
      <c r="C2" s="4"/>
      <c r="D2" s="43"/>
    </row>
    <row r="3" spans="1:7" s="1" customFormat="1" ht="89.25" customHeight="1" x14ac:dyDescent="0.2">
      <c r="A3" s="107" t="s">
        <v>75</v>
      </c>
      <c r="B3" s="107"/>
      <c r="C3" s="107"/>
      <c r="D3" s="107"/>
    </row>
    <row r="4" spans="1:7" s="1" customFormat="1" x14ac:dyDescent="0.2">
      <c r="A4" s="2"/>
      <c r="B4" s="3"/>
      <c r="C4" s="4"/>
      <c r="D4" s="43"/>
    </row>
    <row r="5" spans="1:7" s="5" customFormat="1" ht="39.75" x14ac:dyDescent="0.25">
      <c r="A5" s="14"/>
      <c r="B5" s="37" t="s">
        <v>32</v>
      </c>
      <c r="C5" s="67" t="s">
        <v>77</v>
      </c>
      <c r="D5" s="45" t="s">
        <v>34</v>
      </c>
      <c r="F5" s="94" t="s">
        <v>92</v>
      </c>
      <c r="G5" s="94" t="s">
        <v>93</v>
      </c>
    </row>
    <row r="6" spans="1:7" s="56" customFormat="1" ht="17.25" customHeight="1" x14ac:dyDescent="0.25">
      <c r="A6" s="53" t="s">
        <v>13</v>
      </c>
      <c r="B6" s="54" t="s">
        <v>12</v>
      </c>
      <c r="C6" s="55" t="s">
        <v>12</v>
      </c>
      <c r="D6" s="57" t="s">
        <v>31</v>
      </c>
      <c r="F6" s="95" t="s">
        <v>94</v>
      </c>
      <c r="G6" s="95" t="s">
        <v>94</v>
      </c>
    </row>
    <row r="7" spans="1:7" s="1" customFormat="1" x14ac:dyDescent="0.2">
      <c r="A7" s="38">
        <v>34789</v>
      </c>
      <c r="B7" s="29"/>
      <c r="C7" s="70"/>
      <c r="D7" s="70"/>
      <c r="F7" s="76"/>
      <c r="G7" s="79">
        <v>1050.2180580438237</v>
      </c>
    </row>
    <row r="8" spans="1:7" s="1" customFormat="1" x14ac:dyDescent="0.2">
      <c r="A8" s="38">
        <v>34880</v>
      </c>
      <c r="B8" s="29"/>
      <c r="C8" s="70"/>
      <c r="D8" s="70"/>
      <c r="F8" s="76"/>
      <c r="G8" s="79">
        <v>1182.2705495660878</v>
      </c>
    </row>
    <row r="9" spans="1:7" s="1" customFormat="1" x14ac:dyDescent="0.2">
      <c r="A9" s="38">
        <v>34972</v>
      </c>
      <c r="B9" s="29"/>
      <c r="C9" s="70"/>
      <c r="D9" s="70"/>
      <c r="F9" s="76"/>
      <c r="G9" s="79">
        <v>1463.0965084255959</v>
      </c>
    </row>
    <row r="10" spans="1:7" s="1" customFormat="1" x14ac:dyDescent="0.2">
      <c r="A10" s="38">
        <v>35064</v>
      </c>
      <c r="B10" s="29">
        <v>22.43</v>
      </c>
      <c r="C10" s="70"/>
      <c r="D10" s="70"/>
      <c r="F10" s="76">
        <v>1143.73</v>
      </c>
      <c r="G10" s="79">
        <v>1420.4908449976062</v>
      </c>
    </row>
    <row r="11" spans="1:7" s="1" customFormat="1" x14ac:dyDescent="0.2">
      <c r="A11" s="38">
        <v>35155</v>
      </c>
      <c r="B11" s="29">
        <v>21.51</v>
      </c>
      <c r="C11" s="70"/>
      <c r="D11" s="70"/>
      <c r="F11" s="76">
        <v>1189.3</v>
      </c>
      <c r="G11" s="79">
        <v>1343.8178581084271</v>
      </c>
    </row>
    <row r="12" spans="1:7" s="1" customFormat="1" x14ac:dyDescent="0.2">
      <c r="A12" s="38">
        <v>35246</v>
      </c>
      <c r="B12" s="29">
        <v>21.74</v>
      </c>
      <c r="C12" s="70"/>
      <c r="D12" s="70"/>
      <c r="F12" s="76">
        <v>1297.52</v>
      </c>
      <c r="G12" s="79">
        <v>1578.6165097243847</v>
      </c>
    </row>
    <row r="13" spans="1:7" s="1" customFormat="1" x14ac:dyDescent="0.2">
      <c r="A13" s="38">
        <v>35338</v>
      </c>
      <c r="B13" s="29">
        <v>22.09</v>
      </c>
      <c r="C13" s="70"/>
      <c r="D13" s="70"/>
      <c r="F13" s="76">
        <v>1403.05</v>
      </c>
      <c r="G13" s="79">
        <v>1878.3860243179988</v>
      </c>
    </row>
    <row r="14" spans="1:7" s="1" customFormat="1" x14ac:dyDescent="0.2">
      <c r="A14" s="38">
        <v>35430</v>
      </c>
      <c r="B14" s="29">
        <v>22.37</v>
      </c>
      <c r="C14" s="70"/>
      <c r="D14" s="70"/>
      <c r="F14" s="76">
        <v>1497.02</v>
      </c>
      <c r="G14" s="79">
        <v>1807.9381174763246</v>
      </c>
    </row>
    <row r="15" spans="1:7" s="1" customFormat="1" x14ac:dyDescent="0.2">
      <c r="A15" s="38">
        <v>35520</v>
      </c>
      <c r="B15" s="29">
        <v>22.74</v>
      </c>
      <c r="C15" s="70"/>
      <c r="D15" s="70"/>
      <c r="F15" s="76">
        <v>1716.41</v>
      </c>
      <c r="G15" s="79">
        <v>1791.9614576614958</v>
      </c>
    </row>
    <row r="16" spans="1:7" s="1" customFormat="1" x14ac:dyDescent="0.2">
      <c r="A16" s="38">
        <v>35611</v>
      </c>
      <c r="B16" s="29">
        <v>20.440000000000001</v>
      </c>
      <c r="C16" s="70"/>
      <c r="D16" s="70"/>
      <c r="F16" s="76">
        <v>1673.89</v>
      </c>
      <c r="G16" s="79">
        <v>2157.9793544483173</v>
      </c>
    </row>
    <row r="17" spans="1:7" s="1" customFormat="1" x14ac:dyDescent="0.2">
      <c r="A17" s="38">
        <v>35703</v>
      </c>
      <c r="B17" s="29">
        <v>20.87</v>
      </c>
      <c r="C17" s="70"/>
      <c r="D17" s="70"/>
      <c r="F17" s="76">
        <v>1805.78</v>
      </c>
      <c r="G17" s="79">
        <v>2530.3987646192813</v>
      </c>
    </row>
    <row r="18" spans="1:7" s="1" customFormat="1" x14ac:dyDescent="0.2">
      <c r="A18" s="38">
        <v>35795</v>
      </c>
      <c r="B18" s="29">
        <v>23.32</v>
      </c>
      <c r="C18" s="70"/>
      <c r="D18" s="70"/>
      <c r="F18" s="76">
        <v>2137.46</v>
      </c>
      <c r="G18" s="79">
        <v>2468.9217758335408</v>
      </c>
    </row>
    <row r="19" spans="1:7" s="1" customFormat="1" x14ac:dyDescent="0.2">
      <c r="A19" s="38">
        <v>35885</v>
      </c>
      <c r="B19" s="29">
        <v>22.4</v>
      </c>
      <c r="C19" s="70"/>
      <c r="D19" s="70"/>
      <c r="F19" s="76">
        <v>2176.58</v>
      </c>
      <c r="G19" s="79">
        <v>2255.6273268481823</v>
      </c>
    </row>
    <row r="20" spans="1:7" s="1" customFormat="1" x14ac:dyDescent="0.2">
      <c r="A20" s="38">
        <v>35976</v>
      </c>
      <c r="B20" s="29">
        <v>23.56</v>
      </c>
      <c r="C20" s="70"/>
      <c r="D20" s="70"/>
      <c r="F20" s="76">
        <v>2328.71</v>
      </c>
      <c r="G20" s="79">
        <v>2580.2477697055238</v>
      </c>
    </row>
    <row r="21" spans="1:7" s="1" customFormat="1" x14ac:dyDescent="0.2">
      <c r="A21" s="38">
        <v>36068</v>
      </c>
      <c r="B21" s="29">
        <v>24.55</v>
      </c>
      <c r="C21" s="70"/>
      <c r="D21" s="70"/>
      <c r="F21" s="76">
        <v>2319.94</v>
      </c>
      <c r="G21" s="79">
        <v>2690.8071303841452</v>
      </c>
    </row>
    <row r="22" spans="1:7" s="1" customFormat="1" x14ac:dyDescent="0.2">
      <c r="A22" s="38">
        <v>36160</v>
      </c>
      <c r="B22" s="29">
        <v>25.39</v>
      </c>
      <c r="C22" s="70"/>
      <c r="D22" s="70"/>
      <c r="F22" s="76">
        <v>2446.04</v>
      </c>
      <c r="G22" s="79">
        <v>2500.1221139486697</v>
      </c>
    </row>
    <row r="23" spans="1:7" s="1" customFormat="1" x14ac:dyDescent="0.2">
      <c r="A23" s="38">
        <v>36250</v>
      </c>
      <c r="B23" s="29">
        <v>26.64</v>
      </c>
      <c r="C23" s="70"/>
      <c r="D23" s="70"/>
      <c r="F23" s="76">
        <v>2784.28</v>
      </c>
      <c r="G23" s="79">
        <v>2175.9830894071706</v>
      </c>
    </row>
    <row r="24" spans="1:7" s="1" customFormat="1" x14ac:dyDescent="0.2">
      <c r="A24" s="38">
        <v>36341</v>
      </c>
      <c r="B24" s="29">
        <v>28.42</v>
      </c>
      <c r="C24" s="70"/>
      <c r="D24" s="70"/>
      <c r="F24" s="76">
        <v>3094.12</v>
      </c>
      <c r="G24" s="79">
        <v>2700.6555998871245</v>
      </c>
    </row>
    <row r="25" spans="1:7" s="1" customFormat="1" x14ac:dyDescent="0.2">
      <c r="A25" s="38">
        <v>36433</v>
      </c>
      <c r="B25" s="29">
        <v>30.05</v>
      </c>
      <c r="C25" s="70"/>
      <c r="D25" s="70"/>
      <c r="F25" s="76">
        <v>3124.23</v>
      </c>
      <c r="G25" s="79">
        <v>2715.1469749886292</v>
      </c>
    </row>
    <row r="26" spans="1:7" s="1" customFormat="1" x14ac:dyDescent="0.2">
      <c r="A26" s="38">
        <v>36525</v>
      </c>
      <c r="B26" s="29">
        <v>29.82</v>
      </c>
      <c r="C26" s="70"/>
      <c r="D26" s="70"/>
      <c r="F26" s="76">
        <v>3258.05</v>
      </c>
      <c r="G26" s="79">
        <v>2725.0321390768786</v>
      </c>
    </row>
    <row r="27" spans="1:7" s="1" customFormat="1" x14ac:dyDescent="0.2">
      <c r="A27" s="38">
        <v>36616</v>
      </c>
      <c r="B27" s="29">
        <v>28.1</v>
      </c>
      <c r="C27" s="70"/>
      <c r="D27" s="70"/>
      <c r="F27" s="76">
        <v>3281.73</v>
      </c>
      <c r="G27" s="79">
        <v>2656.7976576121041</v>
      </c>
    </row>
    <row r="28" spans="1:7" s="1" customFormat="1" x14ac:dyDescent="0.2">
      <c r="A28" s="38">
        <v>36707</v>
      </c>
      <c r="B28" s="29">
        <v>29.32</v>
      </c>
      <c r="C28" s="70"/>
      <c r="D28" s="70"/>
      <c r="F28" s="76">
        <v>3444.15</v>
      </c>
      <c r="G28" s="79">
        <v>3124.1536370784697</v>
      </c>
    </row>
    <row r="29" spans="1:7" s="1" customFormat="1" x14ac:dyDescent="0.2">
      <c r="A29" s="38">
        <v>36799</v>
      </c>
      <c r="B29" s="29">
        <v>28.93</v>
      </c>
      <c r="C29" s="70"/>
      <c r="D29" s="70"/>
      <c r="F29" s="76">
        <v>3738.89</v>
      </c>
      <c r="G29" s="79">
        <v>3267.3581640792318</v>
      </c>
    </row>
    <row r="30" spans="1:7" s="1" customFormat="1" x14ac:dyDescent="0.2">
      <c r="A30" s="38">
        <v>36891</v>
      </c>
      <c r="B30" s="29">
        <v>30.13</v>
      </c>
      <c r="C30" s="70"/>
      <c r="D30" s="70"/>
      <c r="F30" s="76">
        <v>3735.82</v>
      </c>
      <c r="G30" s="79">
        <v>3504.7974055988375</v>
      </c>
    </row>
    <row r="31" spans="1:7" s="1" customFormat="1" x14ac:dyDescent="0.2">
      <c r="A31" s="38">
        <v>36981</v>
      </c>
      <c r="B31" s="29">
        <v>29.24</v>
      </c>
      <c r="C31" s="29">
        <v>31.09</v>
      </c>
      <c r="D31" s="47">
        <v>-1.85</v>
      </c>
      <c r="F31" s="76">
        <v>3867.37</v>
      </c>
      <c r="G31" s="76">
        <v>2995.9842248422742</v>
      </c>
    </row>
    <row r="32" spans="1:7" s="1" customFormat="1" x14ac:dyDescent="0.2">
      <c r="A32" s="38">
        <v>37072</v>
      </c>
      <c r="B32" s="29">
        <v>27.88</v>
      </c>
      <c r="C32" s="29">
        <v>30.93</v>
      </c>
      <c r="D32" s="47">
        <v>-3.05</v>
      </c>
      <c r="F32" s="76">
        <v>3897.95</v>
      </c>
      <c r="G32" s="76">
        <v>3542.5105260023279</v>
      </c>
    </row>
    <row r="33" spans="1:7" s="1" customFormat="1" x14ac:dyDescent="0.2">
      <c r="A33" s="38">
        <v>37164</v>
      </c>
      <c r="B33" s="29">
        <v>26.98</v>
      </c>
      <c r="C33" s="29">
        <v>30.6</v>
      </c>
      <c r="D33" s="47">
        <v>-3.62</v>
      </c>
      <c r="F33" s="76">
        <v>3563.36</v>
      </c>
      <c r="G33" s="76">
        <v>3543.1439782316065</v>
      </c>
    </row>
    <row r="34" spans="1:7" s="1" customFormat="1" x14ac:dyDescent="0.2">
      <c r="A34" s="38">
        <v>37256</v>
      </c>
      <c r="B34" s="29">
        <v>29.32</v>
      </c>
      <c r="C34" s="29">
        <v>30.76</v>
      </c>
      <c r="D34" s="47">
        <v>-1.44</v>
      </c>
      <c r="F34" s="76">
        <v>4079.48</v>
      </c>
      <c r="G34" s="76">
        <v>3619.2495618243338</v>
      </c>
    </row>
    <row r="35" spans="1:7" s="1" customFormat="1" x14ac:dyDescent="0.2">
      <c r="A35" s="38">
        <v>37346</v>
      </c>
      <c r="B35" s="29">
        <v>28.7</v>
      </c>
      <c r="C35" s="29">
        <v>30.77</v>
      </c>
      <c r="D35" s="47">
        <v>-2.0699999999999998</v>
      </c>
      <c r="F35" s="76">
        <v>4112.43</v>
      </c>
      <c r="G35" s="76">
        <v>3311.3461895382065</v>
      </c>
    </row>
    <row r="36" spans="1:7" s="1" customFormat="1" x14ac:dyDescent="0.2">
      <c r="A36" s="38">
        <v>37437</v>
      </c>
      <c r="B36" s="29">
        <v>27.63</v>
      </c>
      <c r="C36" s="29">
        <v>30.59</v>
      </c>
      <c r="D36" s="47">
        <v>-2.96</v>
      </c>
      <c r="F36" s="76">
        <v>4029.09</v>
      </c>
      <c r="G36" s="76">
        <v>3833.0086255495039</v>
      </c>
    </row>
    <row r="37" spans="1:7" s="1" customFormat="1" x14ac:dyDescent="0.2">
      <c r="A37" s="38">
        <v>37529</v>
      </c>
      <c r="B37" s="29">
        <v>28.25</v>
      </c>
      <c r="C37" s="29">
        <v>30.53</v>
      </c>
      <c r="D37" s="47">
        <v>-2.27</v>
      </c>
      <c r="F37" s="76">
        <v>4214.84</v>
      </c>
      <c r="G37" s="76">
        <v>3988.8751811505704</v>
      </c>
    </row>
    <row r="38" spans="1:7" s="1" customFormat="1" x14ac:dyDescent="0.2">
      <c r="A38" s="38">
        <v>37621</v>
      </c>
      <c r="B38" s="29">
        <v>29.77</v>
      </c>
      <c r="C38" s="29">
        <v>30.71</v>
      </c>
      <c r="D38" s="47">
        <v>-0.93</v>
      </c>
      <c r="F38" s="76">
        <v>4526.67</v>
      </c>
      <c r="G38" s="76">
        <v>4042.8582947910159</v>
      </c>
    </row>
    <row r="39" spans="1:7" s="1" customFormat="1" x14ac:dyDescent="0.2">
      <c r="A39" s="38">
        <v>37711</v>
      </c>
      <c r="B39" s="29">
        <v>29.36</v>
      </c>
      <c r="C39" s="29">
        <v>30.79</v>
      </c>
      <c r="D39" s="47">
        <v>-1.43</v>
      </c>
      <c r="F39" s="76">
        <v>4572.29</v>
      </c>
      <c r="G39" s="76">
        <v>3710.3269682758546</v>
      </c>
    </row>
    <row r="40" spans="1:7" s="1" customFormat="1" x14ac:dyDescent="0.2">
      <c r="A40" s="38">
        <v>37802</v>
      </c>
      <c r="B40" s="29">
        <v>29.9</v>
      </c>
      <c r="C40" s="29">
        <v>30.94</v>
      </c>
      <c r="D40" s="47">
        <v>-1.04</v>
      </c>
      <c r="F40" s="76">
        <v>4745.8500000000004</v>
      </c>
      <c r="G40" s="76">
        <v>4132.2510658876363</v>
      </c>
    </row>
    <row r="41" spans="1:7" s="1" customFormat="1" x14ac:dyDescent="0.2">
      <c r="A41" s="38">
        <v>37894</v>
      </c>
      <c r="B41" s="29">
        <v>33.03</v>
      </c>
      <c r="C41" s="29">
        <v>31.51</v>
      </c>
      <c r="D41" s="47">
        <v>1.52</v>
      </c>
      <c r="F41" s="76">
        <v>5358.09</v>
      </c>
      <c r="G41" s="76">
        <v>4334.4102906304715</v>
      </c>
    </row>
    <row r="42" spans="1:7" s="1" customFormat="1" x14ac:dyDescent="0.2">
      <c r="A42" s="38">
        <v>37986</v>
      </c>
      <c r="B42" s="29">
        <v>36.1</v>
      </c>
      <c r="C42" s="29">
        <v>32.42</v>
      </c>
      <c r="D42" s="47">
        <v>3.68</v>
      </c>
      <c r="F42" s="76">
        <v>6017.67</v>
      </c>
      <c r="G42" s="76">
        <v>4491.7441806822626</v>
      </c>
    </row>
    <row r="43" spans="1:7" s="1" customFormat="1" x14ac:dyDescent="0.2">
      <c r="A43" s="38">
        <v>38077</v>
      </c>
      <c r="B43" s="29">
        <v>36.22</v>
      </c>
      <c r="C43" s="29">
        <v>33.229999999999997</v>
      </c>
      <c r="D43" s="47">
        <v>2.99</v>
      </c>
      <c r="F43" s="76">
        <v>6138.81</v>
      </c>
      <c r="G43" s="76">
        <v>3931.7041485037098</v>
      </c>
    </row>
    <row r="44" spans="1:7" s="1" customFormat="1" x14ac:dyDescent="0.2">
      <c r="A44" s="38">
        <v>38168</v>
      </c>
      <c r="B44" s="29">
        <v>38.520000000000003</v>
      </c>
      <c r="C44" s="29">
        <v>34.24</v>
      </c>
      <c r="D44" s="47">
        <v>4.2699999999999996</v>
      </c>
      <c r="F44" s="76">
        <v>6669.27</v>
      </c>
      <c r="G44" s="76">
        <v>4504.6468730481356</v>
      </c>
    </row>
    <row r="45" spans="1:7" s="1" customFormat="1" x14ac:dyDescent="0.2">
      <c r="A45" s="38">
        <v>38260</v>
      </c>
      <c r="B45" s="29">
        <v>39.9</v>
      </c>
      <c r="C45" s="29">
        <v>35.31</v>
      </c>
      <c r="D45" s="47">
        <v>4.59</v>
      </c>
      <c r="F45" s="76">
        <v>7057.46</v>
      </c>
      <c r="G45" s="76">
        <v>4760.82</v>
      </c>
    </row>
    <row r="46" spans="1:7" s="1" customFormat="1" x14ac:dyDescent="0.2">
      <c r="A46" s="38">
        <v>38352</v>
      </c>
      <c r="B46" s="29">
        <v>42.08</v>
      </c>
      <c r="C46" s="29">
        <v>36.51</v>
      </c>
      <c r="D46" s="47">
        <v>5.56</v>
      </c>
      <c r="F46" s="76">
        <v>7674.33</v>
      </c>
      <c r="G46" s="76">
        <v>5040.26</v>
      </c>
    </row>
    <row r="47" spans="1:7" s="1" customFormat="1" x14ac:dyDescent="0.2">
      <c r="A47" s="38">
        <v>38442</v>
      </c>
      <c r="B47" s="29">
        <v>43.19</v>
      </c>
      <c r="C47" s="29">
        <v>37.72</v>
      </c>
      <c r="D47" s="47">
        <v>5.47</v>
      </c>
      <c r="F47" s="76">
        <v>8076.09</v>
      </c>
      <c r="G47" s="76">
        <v>4391.1000000000004</v>
      </c>
    </row>
    <row r="48" spans="1:7" s="1" customFormat="1" x14ac:dyDescent="0.2">
      <c r="A48" s="38">
        <v>38533</v>
      </c>
      <c r="B48" s="29">
        <v>46.38</v>
      </c>
      <c r="C48" s="29">
        <v>39.17</v>
      </c>
      <c r="D48" s="47">
        <v>7.22</v>
      </c>
      <c r="F48" s="76">
        <v>8983.5300000000007</v>
      </c>
      <c r="G48" s="76">
        <v>5176.1899999999996</v>
      </c>
    </row>
    <row r="49" spans="1:7" s="1" customFormat="1" x14ac:dyDescent="0.2">
      <c r="A49" s="38">
        <v>38625</v>
      </c>
      <c r="B49" s="29">
        <v>49.14</v>
      </c>
      <c r="C49" s="29">
        <v>40.770000000000003</v>
      </c>
      <c r="D49" s="47">
        <v>8.3699999999999992</v>
      </c>
      <c r="F49" s="76">
        <v>9918.51</v>
      </c>
      <c r="G49" s="76">
        <v>5576.44</v>
      </c>
    </row>
    <row r="50" spans="1:7" s="1" customFormat="1" x14ac:dyDescent="0.2">
      <c r="A50" s="38">
        <v>38717</v>
      </c>
      <c r="B50" s="29">
        <v>51.83</v>
      </c>
      <c r="C50" s="29">
        <v>42.5</v>
      </c>
      <c r="D50" s="47">
        <v>9.33</v>
      </c>
      <c r="F50" s="76">
        <v>10885.44</v>
      </c>
      <c r="G50" s="76">
        <v>5858.63</v>
      </c>
    </row>
    <row r="51" spans="1:7" s="1" customFormat="1" x14ac:dyDescent="0.2">
      <c r="A51" s="38">
        <v>38807</v>
      </c>
      <c r="B51" s="29">
        <v>55.42</v>
      </c>
      <c r="C51" s="29">
        <v>44.45</v>
      </c>
      <c r="D51" s="47">
        <v>10.97</v>
      </c>
      <c r="F51" s="76">
        <v>11999.01</v>
      </c>
      <c r="G51" s="76">
        <v>5040.5</v>
      </c>
    </row>
    <row r="52" spans="1:7" s="1" customFormat="1" x14ac:dyDescent="0.2">
      <c r="A52" s="38">
        <v>38898</v>
      </c>
      <c r="B52" s="29">
        <v>58.77</v>
      </c>
      <c r="C52" s="29">
        <v>46.55</v>
      </c>
      <c r="D52" s="47">
        <v>12.22</v>
      </c>
      <c r="F52" s="76">
        <v>13142.01</v>
      </c>
      <c r="G52" s="76">
        <v>5887.02</v>
      </c>
    </row>
    <row r="53" spans="1:7" s="1" customFormat="1" x14ac:dyDescent="0.2">
      <c r="A53" s="38">
        <v>38990</v>
      </c>
      <c r="B53" s="29">
        <v>61.34</v>
      </c>
      <c r="C53" s="29">
        <v>48.72</v>
      </c>
      <c r="D53" s="47">
        <v>12.62</v>
      </c>
      <c r="F53" s="76">
        <v>14257.22</v>
      </c>
      <c r="G53" s="76">
        <v>6456.9</v>
      </c>
    </row>
    <row r="54" spans="1:7" s="1" customFormat="1" x14ac:dyDescent="0.2">
      <c r="A54" s="38">
        <v>39082</v>
      </c>
      <c r="B54" s="29">
        <v>64.61</v>
      </c>
      <c r="C54" s="29">
        <v>51.02</v>
      </c>
      <c r="D54" s="47">
        <v>13.59</v>
      </c>
      <c r="F54" s="76">
        <v>15557.49</v>
      </c>
      <c r="G54" s="76">
        <v>6694.75</v>
      </c>
    </row>
    <row r="55" spans="1:7" s="1" customFormat="1" x14ac:dyDescent="0.2">
      <c r="A55" s="38">
        <v>39172</v>
      </c>
      <c r="B55" s="29">
        <v>74.59</v>
      </c>
      <c r="C55" s="29">
        <v>54.07</v>
      </c>
      <c r="D55" s="47">
        <v>20.53</v>
      </c>
      <c r="F55" s="76">
        <v>18700.34</v>
      </c>
      <c r="G55" s="76">
        <v>6030.83</v>
      </c>
    </row>
    <row r="56" spans="1:7" s="1" customFormat="1" x14ac:dyDescent="0.2">
      <c r="A56" s="38">
        <v>39263</v>
      </c>
      <c r="B56" s="29">
        <v>77.010000000000005</v>
      </c>
      <c r="C56" s="29">
        <v>57.09</v>
      </c>
      <c r="D56" s="47">
        <v>19.920000000000002</v>
      </c>
      <c r="F56" s="76">
        <v>20297.900000000001</v>
      </c>
      <c r="G56" s="76">
        <v>7176.09</v>
      </c>
    </row>
    <row r="57" spans="1:7" s="1" customFormat="1" x14ac:dyDescent="0.2">
      <c r="A57" s="38">
        <v>39355</v>
      </c>
      <c r="B57" s="29">
        <v>79.989999999999995</v>
      </c>
      <c r="C57" s="29">
        <v>60.13</v>
      </c>
      <c r="D57" s="47">
        <v>19.86</v>
      </c>
      <c r="F57" s="76">
        <v>22186.41</v>
      </c>
      <c r="G57" s="76">
        <v>7834.3</v>
      </c>
    </row>
    <row r="58" spans="1:7" s="1" customFormat="1" x14ac:dyDescent="0.2">
      <c r="A58" s="38">
        <v>39447</v>
      </c>
      <c r="B58" s="29">
        <v>83</v>
      </c>
      <c r="C58" s="29">
        <v>63.2</v>
      </c>
      <c r="D58" s="47">
        <v>19.8</v>
      </c>
      <c r="F58" s="76">
        <v>24105.119999999999</v>
      </c>
      <c r="G58" s="76">
        <v>7999.44</v>
      </c>
    </row>
    <row r="59" spans="1:7" s="1" customFormat="1" x14ac:dyDescent="0.2">
      <c r="A59" s="38">
        <v>39538</v>
      </c>
      <c r="B59" s="29">
        <v>88.46</v>
      </c>
      <c r="C59" s="29">
        <v>66.510000000000005</v>
      </c>
      <c r="D59" s="47">
        <v>21.95</v>
      </c>
      <c r="F59" s="76">
        <v>26695.37</v>
      </c>
      <c r="G59" s="76">
        <v>7167.33</v>
      </c>
    </row>
    <row r="60" spans="1:7" s="1" customFormat="1" x14ac:dyDescent="0.2">
      <c r="A60" s="38">
        <v>39629</v>
      </c>
      <c r="B60" s="29">
        <v>87.42</v>
      </c>
      <c r="C60" s="29">
        <v>69.47</v>
      </c>
      <c r="D60" s="47">
        <v>17.95</v>
      </c>
      <c r="F60" s="76">
        <v>27522.78</v>
      </c>
      <c r="G60" s="76">
        <v>8483.33</v>
      </c>
    </row>
    <row r="61" spans="1:7" s="1" customFormat="1" x14ac:dyDescent="0.2">
      <c r="A61" s="38">
        <v>39721</v>
      </c>
      <c r="B61" s="29">
        <v>88.15</v>
      </c>
      <c r="C61" s="29">
        <v>72.260000000000005</v>
      </c>
      <c r="D61" s="47">
        <v>15.89</v>
      </c>
      <c r="F61" s="76">
        <v>28552.85</v>
      </c>
      <c r="G61" s="76">
        <v>8741.7199999999993</v>
      </c>
    </row>
    <row r="62" spans="1:7" s="1" customFormat="1" x14ac:dyDescent="0.2">
      <c r="A62" s="38">
        <v>39813</v>
      </c>
      <c r="B62" s="29">
        <v>84.55</v>
      </c>
      <c r="C62" s="29">
        <v>74.540000000000006</v>
      </c>
      <c r="D62" s="47">
        <v>10</v>
      </c>
      <c r="F62" s="76">
        <v>27643.71</v>
      </c>
      <c r="G62" s="76">
        <v>8303.9</v>
      </c>
    </row>
    <row r="63" spans="1:7" s="1" customFormat="1" x14ac:dyDescent="0.2">
      <c r="A63" s="38">
        <v>39903</v>
      </c>
      <c r="B63" s="29">
        <v>82</v>
      </c>
      <c r="C63" s="29">
        <v>76.44</v>
      </c>
      <c r="D63" s="47">
        <v>5.55</v>
      </c>
      <c r="F63" s="76">
        <v>26176.61</v>
      </c>
      <c r="G63" s="76">
        <v>6395.68</v>
      </c>
    </row>
    <row r="64" spans="1:7" s="1" customFormat="1" x14ac:dyDescent="0.2">
      <c r="A64" s="38">
        <v>39994</v>
      </c>
      <c r="B64" s="29">
        <v>82.46</v>
      </c>
      <c r="C64" s="29">
        <v>78.23</v>
      </c>
      <c r="D64" s="47">
        <v>4.22</v>
      </c>
      <c r="F64" s="76">
        <v>25154.55</v>
      </c>
      <c r="G64" s="76">
        <v>7065.63</v>
      </c>
    </row>
    <row r="65" spans="1:7" s="1" customFormat="1" x14ac:dyDescent="0.2">
      <c r="A65" s="38">
        <v>40086</v>
      </c>
      <c r="B65" s="29">
        <v>84.62</v>
      </c>
      <c r="C65" s="29">
        <v>80.06</v>
      </c>
      <c r="D65" s="47">
        <v>4.5599999999999996</v>
      </c>
      <c r="F65" s="76">
        <v>24191.79</v>
      </c>
      <c r="G65" s="76">
        <v>6825.01</v>
      </c>
    </row>
    <row r="66" spans="1:7" s="1" customFormat="1" x14ac:dyDescent="0.2">
      <c r="A66" s="38">
        <v>40178</v>
      </c>
      <c r="B66" s="29">
        <v>86.83</v>
      </c>
      <c r="C66" s="29">
        <v>81.92</v>
      </c>
      <c r="D66" s="47">
        <v>4.91</v>
      </c>
      <c r="F66" s="76">
        <v>23388.59</v>
      </c>
      <c r="G66" s="76">
        <v>6648.5</v>
      </c>
    </row>
    <row r="67" spans="1:7" s="1" customFormat="1" x14ac:dyDescent="0.2">
      <c r="A67" s="38">
        <v>40268</v>
      </c>
      <c r="B67" s="29">
        <v>87.6</v>
      </c>
      <c r="C67" s="29">
        <v>83.71</v>
      </c>
      <c r="D67" s="47">
        <v>3.89</v>
      </c>
      <c r="F67" s="76">
        <v>23497.77</v>
      </c>
      <c r="G67" s="76">
        <v>6285.91</v>
      </c>
    </row>
    <row r="68" spans="1:7" s="1" customFormat="1" x14ac:dyDescent="0.2">
      <c r="A68" s="38">
        <v>40359</v>
      </c>
      <c r="B68" s="29">
        <v>85.87</v>
      </c>
      <c r="C68" s="29">
        <v>85.23</v>
      </c>
      <c r="D68" s="47">
        <v>0.64</v>
      </c>
      <c r="F68" s="76">
        <v>23084.73</v>
      </c>
      <c r="G68" s="76">
        <v>7122.51</v>
      </c>
    </row>
    <row r="69" spans="1:7" s="1" customFormat="1" x14ac:dyDescent="0.2">
      <c r="A69" s="38">
        <v>40451</v>
      </c>
      <c r="B69" s="29">
        <v>82.68</v>
      </c>
      <c r="C69" s="29">
        <v>86.4</v>
      </c>
      <c r="D69" s="47">
        <v>-3.72</v>
      </c>
      <c r="F69" s="76">
        <v>22649.33</v>
      </c>
      <c r="G69" s="76">
        <v>7336.92</v>
      </c>
    </row>
    <row r="70" spans="1:7" s="1" customFormat="1" x14ac:dyDescent="0.2">
      <c r="A70" s="38">
        <v>40543</v>
      </c>
      <c r="B70" s="29">
        <v>78.47</v>
      </c>
      <c r="C70" s="29">
        <v>87.18</v>
      </c>
      <c r="D70" s="47">
        <v>-8.7100000000000009</v>
      </c>
      <c r="F70" s="76">
        <v>21992.55</v>
      </c>
      <c r="G70" s="76">
        <v>7282.32</v>
      </c>
    </row>
    <row r="71" spans="1:7" s="1" customFormat="1" x14ac:dyDescent="0.2">
      <c r="A71" s="38">
        <v>40633</v>
      </c>
      <c r="B71" s="29">
        <v>76.52</v>
      </c>
      <c r="C71" s="29">
        <v>87.75</v>
      </c>
      <c r="D71" s="47">
        <v>-11.23</v>
      </c>
      <c r="F71" s="76">
        <v>21924.71</v>
      </c>
      <c r="G71" s="76">
        <v>6908.73</v>
      </c>
    </row>
    <row r="72" spans="1:7" s="1" customFormat="1" x14ac:dyDescent="0.2">
      <c r="A72" s="38">
        <v>40724</v>
      </c>
      <c r="B72" s="29">
        <v>74.819999999999993</v>
      </c>
      <c r="C72" s="29">
        <v>88.14</v>
      </c>
      <c r="D72" s="47">
        <v>-13.32</v>
      </c>
      <c r="F72" s="76">
        <v>22076.63</v>
      </c>
      <c r="G72" s="76">
        <v>7977.42</v>
      </c>
    </row>
    <row r="73" spans="1:7" s="1" customFormat="1" x14ac:dyDescent="0.2">
      <c r="A73" s="38">
        <v>40816</v>
      </c>
      <c r="B73" s="29">
        <v>73.489999999999995</v>
      </c>
      <c r="C73" s="29">
        <v>88.4</v>
      </c>
      <c r="D73" s="47">
        <v>-14.92</v>
      </c>
      <c r="F73" s="76">
        <v>22428.46</v>
      </c>
      <c r="G73" s="76">
        <v>8352.2900000000009</v>
      </c>
    </row>
    <row r="74" spans="1:7" s="1" customFormat="1" x14ac:dyDescent="0.2">
      <c r="A74" s="38">
        <v>40908</v>
      </c>
      <c r="B74" s="29">
        <v>68.69</v>
      </c>
      <c r="C74" s="29">
        <v>88.29</v>
      </c>
      <c r="D74" s="47">
        <v>-19.600000000000001</v>
      </c>
      <c r="F74" s="76">
        <v>21484.14</v>
      </c>
      <c r="G74" s="76">
        <v>8036.88</v>
      </c>
    </row>
    <row r="75" spans="1:7" s="1" customFormat="1" x14ac:dyDescent="0.2">
      <c r="A75" s="38">
        <v>40999</v>
      </c>
      <c r="B75" s="29">
        <v>67.67</v>
      </c>
      <c r="C75" s="29">
        <v>88.09</v>
      </c>
      <c r="D75" s="47">
        <v>-20.420000000000002</v>
      </c>
      <c r="F75" s="76">
        <v>21552.37</v>
      </c>
      <c r="G75" s="76">
        <v>7483.59</v>
      </c>
    </row>
    <row r="76" spans="1:7" s="1" customFormat="1" x14ac:dyDescent="0.2">
      <c r="A76" s="38">
        <v>41090</v>
      </c>
      <c r="B76" s="29">
        <v>67.73</v>
      </c>
      <c r="C76" s="29">
        <v>87.89</v>
      </c>
      <c r="D76" s="47">
        <v>-20.16</v>
      </c>
      <c r="F76" s="76">
        <v>21803.61</v>
      </c>
      <c r="G76" s="76">
        <v>8321.26</v>
      </c>
    </row>
    <row r="77" spans="1:7" s="1" customFormat="1" x14ac:dyDescent="0.2">
      <c r="A77" s="38">
        <v>41182</v>
      </c>
      <c r="B77" s="29">
        <v>66.709999999999994</v>
      </c>
      <c r="C77" s="29">
        <v>87.61</v>
      </c>
      <c r="D77" s="47">
        <v>-20.9</v>
      </c>
      <c r="F77" s="76">
        <v>21883.51</v>
      </c>
      <c r="G77" s="76">
        <v>8963.2000000000007</v>
      </c>
    </row>
    <row r="78" spans="1:7" s="1" customFormat="1" x14ac:dyDescent="0.2">
      <c r="A78" s="38">
        <v>41274</v>
      </c>
      <c r="B78" s="29">
        <v>65.39</v>
      </c>
      <c r="C78" s="29">
        <v>87.23</v>
      </c>
      <c r="D78" s="47">
        <v>-21.84</v>
      </c>
      <c r="F78" s="76">
        <v>21806.67</v>
      </c>
      <c r="G78" s="76">
        <v>8580.43</v>
      </c>
    </row>
    <row r="79" spans="1:7" s="1" customFormat="1" x14ac:dyDescent="0.2">
      <c r="A79" s="38">
        <v>41364</v>
      </c>
      <c r="B79" s="29">
        <v>66.08</v>
      </c>
      <c r="C79" s="29">
        <v>86.9</v>
      </c>
      <c r="D79" s="47">
        <v>-20.82</v>
      </c>
      <c r="F79" s="76">
        <v>22177.39</v>
      </c>
      <c r="G79" s="76">
        <v>7698.77</v>
      </c>
    </row>
    <row r="80" spans="1:7" s="1" customFormat="1" x14ac:dyDescent="0.2">
      <c r="A80" s="38">
        <v>41455</v>
      </c>
      <c r="B80" s="29">
        <v>63.78</v>
      </c>
      <c r="C80" s="29">
        <v>86.41</v>
      </c>
      <c r="D80" s="47">
        <v>-22.64</v>
      </c>
      <c r="F80" s="76">
        <v>21687.58</v>
      </c>
      <c r="G80" s="76">
        <v>8762.99</v>
      </c>
    </row>
    <row r="81" spans="1:7" s="1" customFormat="1" x14ac:dyDescent="0.2">
      <c r="A81" s="38">
        <v>41547</v>
      </c>
      <c r="B81" s="29">
        <v>63.21</v>
      </c>
      <c r="C81" s="29">
        <v>85.89</v>
      </c>
      <c r="D81" s="47">
        <v>-22.68</v>
      </c>
      <c r="F81" s="76">
        <v>21843.69</v>
      </c>
      <c r="G81" s="76">
        <v>9513.4500000000007</v>
      </c>
    </row>
    <row r="82" spans="1:7" s="1" customFormat="1" x14ac:dyDescent="0.2">
      <c r="A82" s="38">
        <v>41639</v>
      </c>
      <c r="B82" s="29">
        <v>62.2</v>
      </c>
      <c r="C82" s="29">
        <v>85.32</v>
      </c>
      <c r="D82" s="47">
        <v>-23.12</v>
      </c>
      <c r="F82" s="76">
        <v>21745.360000000001</v>
      </c>
      <c r="G82" s="76">
        <v>8984.43</v>
      </c>
    </row>
    <row r="83" spans="1:7" s="1" customFormat="1" x14ac:dyDescent="0.2">
      <c r="A83" s="38">
        <v>41729</v>
      </c>
      <c r="B83" s="29">
        <v>61.74</v>
      </c>
      <c r="C83" s="29">
        <v>84.72</v>
      </c>
      <c r="D83" s="47">
        <v>-22.98</v>
      </c>
      <c r="F83" s="76">
        <v>21885.19</v>
      </c>
      <c r="G83" s="76">
        <v>8186.44</v>
      </c>
    </row>
    <row r="84" spans="1:7" s="1" customFormat="1" x14ac:dyDescent="0.2">
      <c r="A84" s="38">
        <v>41820</v>
      </c>
      <c r="B84" s="29">
        <v>61</v>
      </c>
      <c r="C84" s="29">
        <v>84.09</v>
      </c>
      <c r="D84" s="47">
        <v>-23.09</v>
      </c>
      <c r="F84" s="76">
        <v>21891.57</v>
      </c>
      <c r="G84" s="76">
        <v>9206.16</v>
      </c>
    </row>
    <row r="85" spans="1:7" s="1" customFormat="1" x14ac:dyDescent="0.2">
      <c r="A85" s="38">
        <v>41912</v>
      </c>
      <c r="B85" s="29">
        <v>60.2</v>
      </c>
      <c r="C85" s="29">
        <v>83.41</v>
      </c>
      <c r="D85" s="47">
        <v>-23.22</v>
      </c>
      <c r="F85" s="76">
        <v>21834.52</v>
      </c>
      <c r="G85" s="76">
        <v>9895.74</v>
      </c>
    </row>
    <row r="86" spans="1:7" s="1" customFormat="1" x14ac:dyDescent="0.2">
      <c r="A86" s="38">
        <v>42004</v>
      </c>
      <c r="B86" s="29">
        <v>58.12</v>
      </c>
      <c r="C86" s="29">
        <v>82.62</v>
      </c>
      <c r="D86" s="47">
        <v>-24.5</v>
      </c>
      <c r="F86" s="76">
        <v>21254.34</v>
      </c>
      <c r="G86" s="76">
        <v>9279.9500000000007</v>
      </c>
    </row>
    <row r="87" spans="1:7" s="1" customFormat="1" x14ac:dyDescent="0.2">
      <c r="A87" s="38">
        <v>42094</v>
      </c>
      <c r="B87" s="29">
        <v>59.58</v>
      </c>
      <c r="C87" s="29">
        <v>81.94</v>
      </c>
      <c r="D87" s="47">
        <v>-22.36</v>
      </c>
      <c r="F87" s="77">
        <v>21814.240000000002</v>
      </c>
      <c r="G87" s="77">
        <v>8232.17</v>
      </c>
    </row>
    <row r="88" spans="1:7" s="1" customFormat="1" x14ac:dyDescent="0.2">
      <c r="A88" s="38">
        <v>42185</v>
      </c>
      <c r="B88" s="29">
        <v>60.12</v>
      </c>
      <c r="C88" s="29">
        <v>81.31</v>
      </c>
      <c r="D88" s="47">
        <v>-21.18</v>
      </c>
      <c r="F88" s="77">
        <v>22122.05</v>
      </c>
      <c r="G88" s="77">
        <v>9386.91</v>
      </c>
    </row>
    <row r="89" spans="1:7" s="1" customFormat="1" x14ac:dyDescent="0.2">
      <c r="A89" s="38">
        <v>42277</v>
      </c>
      <c r="B89" s="29">
        <v>60.15</v>
      </c>
      <c r="C89" s="29">
        <v>80.680000000000007</v>
      </c>
      <c r="D89" s="47">
        <v>-20.53</v>
      </c>
      <c r="F89" s="77">
        <v>22286.14</v>
      </c>
      <c r="G89" s="77">
        <v>10151.15</v>
      </c>
    </row>
    <row r="90" spans="1:7" s="1" customFormat="1" x14ac:dyDescent="0.2">
      <c r="A90" s="38">
        <v>42369</v>
      </c>
      <c r="B90" s="29">
        <v>59.19</v>
      </c>
      <c r="C90" s="29">
        <v>80.02</v>
      </c>
      <c r="D90" s="47">
        <v>-20.83</v>
      </c>
      <c r="F90" s="77">
        <v>22157</v>
      </c>
      <c r="G90" s="77">
        <v>9663.67</v>
      </c>
    </row>
    <row r="91" spans="1:7" s="1" customFormat="1" x14ac:dyDescent="0.2">
      <c r="A91" s="38">
        <v>42460</v>
      </c>
      <c r="B91" s="29">
        <v>61.92</v>
      </c>
      <c r="C91" s="29">
        <v>79.52</v>
      </c>
      <c r="D91" s="47">
        <v>-17.61</v>
      </c>
      <c r="F91" s="77">
        <v>23380.54</v>
      </c>
      <c r="G91" s="77">
        <v>8559.8700000000008</v>
      </c>
    </row>
    <row r="92" spans="1:7" s="1" customFormat="1" x14ac:dyDescent="0.2">
      <c r="A92" s="38">
        <v>42551</v>
      </c>
      <c r="B92" s="29">
        <v>63.36</v>
      </c>
      <c r="C92" s="29">
        <v>79.12</v>
      </c>
      <c r="D92" s="47">
        <v>-15.77</v>
      </c>
      <c r="F92" s="77">
        <v>24142.75</v>
      </c>
      <c r="G92" s="77">
        <v>9730.81</v>
      </c>
    </row>
    <row r="93" spans="1:7" s="1" customFormat="1" x14ac:dyDescent="0.2">
      <c r="A93" s="38">
        <v>42643</v>
      </c>
      <c r="B93" s="29">
        <v>64.59</v>
      </c>
      <c r="C93" s="29">
        <v>78.8</v>
      </c>
      <c r="D93" s="47">
        <v>-14.21</v>
      </c>
      <c r="F93" s="77">
        <v>24810.92</v>
      </c>
      <c r="G93" s="77">
        <v>10456.01</v>
      </c>
    </row>
    <row r="94" spans="1:7" s="1" customFormat="1" x14ac:dyDescent="0.2">
      <c r="A94" s="38">
        <v>42735</v>
      </c>
      <c r="B94" s="29">
        <v>63.18</v>
      </c>
      <c r="C94" s="29">
        <v>78.39</v>
      </c>
      <c r="D94" s="47">
        <v>-15.22</v>
      </c>
      <c r="F94" s="77">
        <v>24543.46</v>
      </c>
      <c r="G94" s="77">
        <v>10102.73</v>
      </c>
    </row>
    <row r="95" spans="1:7" s="1" customFormat="1" x14ac:dyDescent="0.2">
      <c r="A95" s="38">
        <v>42825</v>
      </c>
      <c r="B95" s="29">
        <v>64.010000000000005</v>
      </c>
      <c r="C95" s="29">
        <v>78.040000000000006</v>
      </c>
      <c r="D95" s="47">
        <v>-14.03</v>
      </c>
      <c r="F95" s="77">
        <v>25377.13</v>
      </c>
      <c r="G95" s="77">
        <v>9357.58</v>
      </c>
    </row>
    <row r="96" spans="1:7" s="1" customFormat="1" x14ac:dyDescent="0.2">
      <c r="A96" s="38">
        <v>42916</v>
      </c>
      <c r="B96" s="29">
        <v>63.83</v>
      </c>
      <c r="C96" s="29">
        <v>77.680000000000007</v>
      </c>
      <c r="D96" s="47">
        <v>-13.85</v>
      </c>
      <c r="F96" s="77">
        <v>25779.03</v>
      </c>
      <c r="G96" s="77">
        <v>10470.42</v>
      </c>
    </row>
    <row r="97" spans="1:7" s="1" customFormat="1" x14ac:dyDescent="0.2">
      <c r="A97" s="38">
        <v>43008</v>
      </c>
      <c r="B97" s="29">
        <v>64.989999999999995</v>
      </c>
      <c r="C97" s="29">
        <v>77.38</v>
      </c>
      <c r="D97" s="47">
        <v>-12.39</v>
      </c>
      <c r="F97" s="77">
        <v>26814.93</v>
      </c>
      <c r="G97" s="77">
        <v>11328.04</v>
      </c>
    </row>
    <row r="98" spans="1:7" s="1" customFormat="1" x14ac:dyDescent="0.2">
      <c r="A98" s="38">
        <v>43100</v>
      </c>
      <c r="B98" s="29">
        <v>64.39</v>
      </c>
      <c r="C98" s="29">
        <v>77.06</v>
      </c>
      <c r="D98" s="47">
        <v>-12.66</v>
      </c>
      <c r="F98" s="77">
        <v>27168.09</v>
      </c>
      <c r="G98" s="77">
        <v>11034.79</v>
      </c>
    </row>
    <row r="99" spans="1:7" s="1" customFormat="1" x14ac:dyDescent="0.2">
      <c r="A99" s="38">
        <v>43190</v>
      </c>
      <c r="B99" s="29">
        <v>65.010000000000005</v>
      </c>
      <c r="C99" s="29">
        <v>76.77</v>
      </c>
      <c r="D99" s="47">
        <v>-11.76</v>
      </c>
      <c r="F99" s="77">
        <v>27799.22</v>
      </c>
      <c r="G99" s="77">
        <v>9929.94</v>
      </c>
    </row>
    <row r="100" spans="1:7" s="1" customFormat="1" x14ac:dyDescent="0.2">
      <c r="A100" s="38">
        <v>43281</v>
      </c>
      <c r="B100" s="29">
        <v>66.540000000000006</v>
      </c>
      <c r="C100" s="29">
        <v>76.56</v>
      </c>
      <c r="D100" s="47">
        <v>-10.02</v>
      </c>
      <c r="F100" s="77">
        <v>28944.03</v>
      </c>
      <c r="G100" s="77">
        <v>11203.77</v>
      </c>
    </row>
    <row r="101" spans="1:7" s="1" customFormat="1" x14ac:dyDescent="0.2">
      <c r="A101" s="38">
        <v>43373</v>
      </c>
      <c r="B101" s="29">
        <v>66.77</v>
      </c>
      <c r="C101" s="29">
        <v>76.37</v>
      </c>
      <c r="D101" s="47">
        <v>-9.61</v>
      </c>
      <c r="F101" s="77">
        <v>29499.73</v>
      </c>
      <c r="G101" s="77">
        <v>12015.85</v>
      </c>
    </row>
    <row r="102" spans="1:7" s="1" customFormat="1" x14ac:dyDescent="0.2">
      <c r="A102" s="38">
        <v>43465</v>
      </c>
      <c r="B102" s="29">
        <v>65.569999999999993</v>
      </c>
      <c r="C102" s="29">
        <v>76.11</v>
      </c>
      <c r="D102" s="47">
        <v>-10.54</v>
      </c>
      <c r="F102" s="77">
        <v>29579.42</v>
      </c>
      <c r="G102" s="77">
        <v>11964.28</v>
      </c>
    </row>
    <row r="103" spans="1:7" s="1" customFormat="1" x14ac:dyDescent="0.2">
      <c r="A103" s="38">
        <v>43555</v>
      </c>
      <c r="B103" s="29"/>
      <c r="C103" s="29"/>
      <c r="D103" s="47"/>
      <c r="F103" s="77"/>
      <c r="G103" s="77">
        <v>10476.48</v>
      </c>
    </row>
    <row r="104" spans="1:7" s="1" customFormat="1" x14ac:dyDescent="0.2">
      <c r="A104" s="38"/>
      <c r="B104" s="29"/>
      <c r="C104" s="29"/>
      <c r="D104" s="47"/>
      <c r="F104" s="77"/>
      <c r="G104" s="77"/>
    </row>
    <row r="105" spans="1:7" s="1" customFormat="1" x14ac:dyDescent="0.2">
      <c r="A105" s="38"/>
      <c r="B105" s="29"/>
      <c r="C105" s="29"/>
      <c r="D105" s="47"/>
      <c r="F105" s="77"/>
      <c r="G105" s="77"/>
    </row>
    <row r="106" spans="1:7" s="1" customFormat="1" x14ac:dyDescent="0.2">
      <c r="A106" s="38"/>
      <c r="B106" s="29"/>
      <c r="C106" s="29"/>
      <c r="D106" s="47"/>
      <c r="F106" s="77"/>
      <c r="G106" s="77"/>
    </row>
    <row r="107" spans="1:7" s="1" customFormat="1" x14ac:dyDescent="0.2">
      <c r="A107" s="38"/>
      <c r="B107" s="29"/>
      <c r="C107" s="29"/>
      <c r="D107" s="47"/>
      <c r="F107" s="77"/>
      <c r="G107" s="77"/>
    </row>
    <row r="108" spans="1:7" s="1" customFormat="1" x14ac:dyDescent="0.2">
      <c r="A108" s="38"/>
      <c r="B108" s="29"/>
      <c r="C108" s="29"/>
      <c r="D108" s="47"/>
      <c r="F108" s="77"/>
      <c r="G108" s="77"/>
    </row>
    <row r="109" spans="1:7" s="1" customFormat="1" x14ac:dyDescent="0.2">
      <c r="A109" s="38"/>
      <c r="B109" s="29"/>
      <c r="C109" s="29"/>
      <c r="D109" s="47"/>
      <c r="F109" s="77"/>
      <c r="G109" s="77"/>
    </row>
    <row r="110" spans="1:7" s="1" customFormat="1" x14ac:dyDescent="0.2">
      <c r="A110" s="38"/>
      <c r="B110" s="29"/>
      <c r="C110" s="29"/>
      <c r="D110" s="47"/>
      <c r="F110" s="77"/>
      <c r="G110" s="77"/>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D102"/>
  <sheetViews>
    <sheetView zoomScaleNormal="100" workbookViewId="0">
      <pane ySplit="6" topLeftCell="A74" activePane="bottomLeft" state="frozen"/>
      <selection activeCell="B1" sqref="B1"/>
      <selection pane="bottomLeft"/>
    </sheetView>
  </sheetViews>
  <sheetFormatPr defaultColWidth="8.85546875" defaultRowHeight="12.75" x14ac:dyDescent="0.2"/>
  <cols>
    <col min="1" max="1" width="24" style="87" customWidth="1"/>
    <col min="2" max="4" width="24" style="88" customWidth="1"/>
    <col min="5" max="16384" width="8.85546875" style="82"/>
  </cols>
  <sheetData>
    <row r="1" spans="1:4" s="1" customFormat="1" ht="15" x14ac:dyDescent="0.25">
      <c r="A1" s="13" t="s">
        <v>72</v>
      </c>
      <c r="B1" s="3"/>
      <c r="C1" s="4"/>
      <c r="D1" s="43"/>
    </row>
    <row r="2" spans="1:4" s="1" customFormat="1" x14ac:dyDescent="0.2">
      <c r="A2" s="17" t="s">
        <v>8</v>
      </c>
      <c r="B2" s="15"/>
      <c r="C2" s="16"/>
      <c r="D2" s="44"/>
    </row>
    <row r="3" spans="1:4" s="1" customFormat="1" ht="110.25" customHeight="1" x14ac:dyDescent="0.2">
      <c r="A3" s="107" t="s">
        <v>79</v>
      </c>
      <c r="B3" s="107"/>
      <c r="C3" s="107"/>
      <c r="D3" s="107"/>
    </row>
    <row r="4" spans="1:4" s="1" customFormat="1" x14ac:dyDescent="0.2">
      <c r="A4" s="2"/>
      <c r="B4" s="3"/>
      <c r="C4" s="4"/>
      <c r="D4" s="43"/>
    </row>
    <row r="5" spans="1:4" s="5" customFormat="1" ht="42.75" customHeight="1" x14ac:dyDescent="0.25">
      <c r="A5" s="14"/>
      <c r="B5" s="37" t="s">
        <v>37</v>
      </c>
      <c r="C5" s="67" t="s">
        <v>76</v>
      </c>
      <c r="D5" s="45" t="s">
        <v>38</v>
      </c>
    </row>
    <row r="6" spans="1:4" s="56" customFormat="1" ht="17.25" customHeight="1" x14ac:dyDescent="0.25">
      <c r="A6" s="53" t="s">
        <v>13</v>
      </c>
      <c r="B6" s="54" t="s">
        <v>12</v>
      </c>
      <c r="C6" s="55" t="s">
        <v>12</v>
      </c>
      <c r="D6" s="57" t="s">
        <v>31</v>
      </c>
    </row>
    <row r="7" spans="1:4" s="1" customFormat="1" x14ac:dyDescent="0.2">
      <c r="A7" s="38">
        <v>35064</v>
      </c>
      <c r="B7" s="29">
        <v>12.57</v>
      </c>
      <c r="C7" s="71"/>
      <c r="D7" s="71"/>
    </row>
    <row r="8" spans="1:4" s="1" customFormat="1" x14ac:dyDescent="0.2">
      <c r="A8" s="38">
        <v>35155</v>
      </c>
      <c r="B8" s="29">
        <v>11.08</v>
      </c>
      <c r="C8" s="71"/>
      <c r="D8" s="71"/>
    </row>
    <row r="9" spans="1:4" s="1" customFormat="1" x14ac:dyDescent="0.2">
      <c r="A9" s="38">
        <v>35246</v>
      </c>
      <c r="B9" s="29">
        <v>10.3</v>
      </c>
      <c r="C9" s="71"/>
      <c r="D9" s="71"/>
    </row>
    <row r="10" spans="1:4" s="1" customFormat="1" x14ac:dyDescent="0.2">
      <c r="A10" s="38">
        <v>35338</v>
      </c>
      <c r="B10" s="29">
        <v>10.07</v>
      </c>
      <c r="C10" s="71"/>
      <c r="D10" s="71"/>
    </row>
    <row r="11" spans="1:4" s="1" customFormat="1" x14ac:dyDescent="0.2">
      <c r="A11" s="38">
        <v>35430</v>
      </c>
      <c r="B11" s="29">
        <v>9.6999999999999993</v>
      </c>
      <c r="C11" s="71"/>
      <c r="D11" s="71"/>
    </row>
    <row r="12" spans="1:4" s="1" customFormat="1" x14ac:dyDescent="0.2">
      <c r="A12" s="38">
        <v>35520</v>
      </c>
      <c r="B12" s="29">
        <v>9.43</v>
      </c>
      <c r="C12" s="71"/>
      <c r="D12" s="71"/>
    </row>
    <row r="13" spans="1:4" s="1" customFormat="1" x14ac:dyDescent="0.2">
      <c r="A13" s="38">
        <v>35611</v>
      </c>
      <c r="B13" s="29">
        <v>8.89</v>
      </c>
      <c r="C13" s="71"/>
      <c r="D13" s="71"/>
    </row>
    <row r="14" spans="1:4" s="1" customFormat="1" x14ac:dyDescent="0.2">
      <c r="A14" s="38">
        <v>35703</v>
      </c>
      <c r="B14" s="29">
        <v>8.9700000000000006</v>
      </c>
      <c r="C14" s="71"/>
      <c r="D14" s="71"/>
    </row>
    <row r="15" spans="1:4" s="1" customFormat="1" x14ac:dyDescent="0.2">
      <c r="A15" s="38">
        <v>35795</v>
      </c>
      <c r="B15" s="29">
        <v>9.6</v>
      </c>
      <c r="C15" s="71"/>
      <c r="D15" s="71"/>
    </row>
    <row r="16" spans="1:4" s="1" customFormat="1" x14ac:dyDescent="0.2">
      <c r="A16" s="38">
        <v>35885</v>
      </c>
      <c r="B16" s="29">
        <v>9.1300000000000008</v>
      </c>
      <c r="C16" s="71"/>
      <c r="D16" s="71"/>
    </row>
    <row r="17" spans="1:4" s="1" customFormat="1" x14ac:dyDescent="0.2">
      <c r="A17" s="38">
        <v>35976</v>
      </c>
      <c r="B17" s="29">
        <v>9.39</v>
      </c>
      <c r="C17" s="71"/>
      <c r="D17" s="71"/>
    </row>
    <row r="18" spans="1:4" s="1" customFormat="1" x14ac:dyDescent="0.2">
      <c r="A18" s="38">
        <v>36068</v>
      </c>
      <c r="B18" s="29">
        <v>9.6999999999999993</v>
      </c>
      <c r="C18" s="71"/>
      <c r="D18" s="71"/>
    </row>
    <row r="19" spans="1:4" s="1" customFormat="1" x14ac:dyDescent="0.2">
      <c r="A19" s="38">
        <v>36160</v>
      </c>
      <c r="B19" s="29">
        <v>9.93</v>
      </c>
      <c r="C19" s="71"/>
      <c r="D19" s="71"/>
    </row>
    <row r="20" spans="1:4" s="1" customFormat="1" x14ac:dyDescent="0.2">
      <c r="A20" s="38">
        <v>36250</v>
      </c>
      <c r="B20" s="29">
        <v>10.35</v>
      </c>
      <c r="C20" s="71"/>
      <c r="D20" s="71"/>
    </row>
    <row r="21" spans="1:4" s="1" customFormat="1" x14ac:dyDescent="0.2">
      <c r="A21" s="38">
        <v>36341</v>
      </c>
      <c r="B21" s="29">
        <v>10.96</v>
      </c>
      <c r="C21" s="71"/>
      <c r="D21" s="71"/>
    </row>
    <row r="22" spans="1:4" s="1" customFormat="1" x14ac:dyDescent="0.2">
      <c r="A22" s="38">
        <v>36433</v>
      </c>
      <c r="B22" s="29">
        <v>11.68</v>
      </c>
      <c r="C22" s="71"/>
      <c r="D22" s="71"/>
    </row>
    <row r="23" spans="1:4" s="1" customFormat="1" x14ac:dyDescent="0.2">
      <c r="A23" s="38">
        <v>36525</v>
      </c>
      <c r="B23" s="29">
        <v>11.54</v>
      </c>
      <c r="C23" s="71"/>
      <c r="D23" s="71"/>
    </row>
    <row r="24" spans="1:4" s="1" customFormat="1" x14ac:dyDescent="0.2">
      <c r="A24" s="38">
        <v>36616</v>
      </c>
      <c r="B24" s="29">
        <v>10.66</v>
      </c>
      <c r="C24" s="29">
        <v>10.46</v>
      </c>
      <c r="D24" s="75">
        <v>0.2</v>
      </c>
    </row>
    <row r="25" spans="1:4" s="1" customFormat="1" x14ac:dyDescent="0.2">
      <c r="A25" s="38">
        <v>36707</v>
      </c>
      <c r="B25" s="29">
        <v>10.85</v>
      </c>
      <c r="C25" s="29">
        <v>10.44</v>
      </c>
      <c r="D25" s="75">
        <v>0.41</v>
      </c>
    </row>
    <row r="26" spans="1:4" s="1" customFormat="1" x14ac:dyDescent="0.2">
      <c r="A26" s="38">
        <v>36799</v>
      </c>
      <c r="B26" s="29">
        <v>10.050000000000001</v>
      </c>
      <c r="C26" s="29">
        <v>10.26</v>
      </c>
      <c r="D26" s="75">
        <v>-0.21</v>
      </c>
    </row>
    <row r="27" spans="1:4" s="1" customFormat="1" x14ac:dyDescent="0.2">
      <c r="A27" s="38">
        <v>36891</v>
      </c>
      <c r="B27" s="29">
        <v>10.220000000000001</v>
      </c>
      <c r="C27" s="29">
        <v>10.17</v>
      </c>
      <c r="D27" s="75">
        <v>0.05</v>
      </c>
    </row>
    <row r="28" spans="1:4" s="1" customFormat="1" x14ac:dyDescent="0.2">
      <c r="A28" s="38">
        <v>36981</v>
      </c>
      <c r="B28" s="29">
        <v>10.26</v>
      </c>
      <c r="C28" s="29">
        <v>10.16</v>
      </c>
      <c r="D28" s="75">
        <v>0.11</v>
      </c>
    </row>
    <row r="29" spans="1:4" s="1" customFormat="1" x14ac:dyDescent="0.2">
      <c r="A29" s="38">
        <v>37072</v>
      </c>
      <c r="B29" s="29">
        <v>10.18</v>
      </c>
      <c r="C29" s="29">
        <v>10.130000000000001</v>
      </c>
      <c r="D29" s="75">
        <v>0.04</v>
      </c>
    </row>
    <row r="30" spans="1:4" s="1" customFormat="1" x14ac:dyDescent="0.2">
      <c r="A30" s="38">
        <v>37164</v>
      </c>
      <c r="B30" s="29">
        <v>10.25</v>
      </c>
      <c r="C30" s="29">
        <v>10.16</v>
      </c>
      <c r="D30" s="75">
        <v>0.09</v>
      </c>
    </row>
    <row r="31" spans="1:4" s="1" customFormat="1" x14ac:dyDescent="0.2">
      <c r="A31" s="38">
        <v>37256</v>
      </c>
      <c r="B31" s="29">
        <v>11.59</v>
      </c>
      <c r="C31" s="29">
        <v>10.46</v>
      </c>
      <c r="D31" s="75">
        <v>1.1299999999999999</v>
      </c>
    </row>
    <row r="32" spans="1:4" s="1" customFormat="1" x14ac:dyDescent="0.2">
      <c r="A32" s="38">
        <v>37346</v>
      </c>
      <c r="B32" s="29">
        <v>11.82</v>
      </c>
      <c r="C32" s="29">
        <v>10.76</v>
      </c>
      <c r="D32" s="75">
        <v>1.06</v>
      </c>
    </row>
    <row r="33" spans="1:4" s="1" customFormat="1" x14ac:dyDescent="0.2">
      <c r="A33" s="38">
        <v>37437</v>
      </c>
      <c r="B33" s="29">
        <v>11.85</v>
      </c>
      <c r="C33" s="29">
        <v>10.99</v>
      </c>
      <c r="D33" s="75">
        <v>0.87</v>
      </c>
    </row>
    <row r="34" spans="1:4" s="1" customFormat="1" x14ac:dyDescent="0.2">
      <c r="A34" s="38">
        <v>37529</v>
      </c>
      <c r="B34" s="29">
        <v>12.75</v>
      </c>
      <c r="C34" s="29">
        <v>11.33</v>
      </c>
      <c r="D34" s="75">
        <v>1.42</v>
      </c>
    </row>
    <row r="35" spans="1:4" s="1" customFormat="1" x14ac:dyDescent="0.2">
      <c r="A35" s="38">
        <v>37621</v>
      </c>
      <c r="B35" s="29">
        <v>14.06</v>
      </c>
      <c r="C35" s="29">
        <v>11.85</v>
      </c>
      <c r="D35" s="75">
        <v>2.21</v>
      </c>
    </row>
    <row r="36" spans="1:4" s="1" customFormat="1" x14ac:dyDescent="0.2">
      <c r="A36" s="38">
        <v>37711</v>
      </c>
      <c r="B36" s="29">
        <v>14.42</v>
      </c>
      <c r="C36" s="29">
        <v>12.33</v>
      </c>
      <c r="D36" s="75">
        <v>2.09</v>
      </c>
    </row>
    <row r="37" spans="1:4" s="1" customFormat="1" x14ac:dyDescent="0.2">
      <c r="A37" s="38">
        <v>37802</v>
      </c>
      <c r="B37" s="29">
        <v>15.35</v>
      </c>
      <c r="C37" s="29">
        <v>12.88</v>
      </c>
      <c r="D37" s="75">
        <v>2.46</v>
      </c>
    </row>
    <row r="38" spans="1:4" s="1" customFormat="1" x14ac:dyDescent="0.2">
      <c r="A38" s="38">
        <v>37894</v>
      </c>
      <c r="B38" s="29">
        <v>17.68</v>
      </c>
      <c r="C38" s="29">
        <v>13.79</v>
      </c>
      <c r="D38" s="75">
        <v>3.89</v>
      </c>
    </row>
    <row r="39" spans="1:4" s="1" customFormat="1" x14ac:dyDescent="0.2">
      <c r="A39" s="38">
        <v>37986</v>
      </c>
      <c r="B39" s="29">
        <v>19.82</v>
      </c>
      <c r="C39" s="29">
        <v>14.95</v>
      </c>
      <c r="D39" s="75">
        <v>4.87</v>
      </c>
    </row>
    <row r="40" spans="1:4" s="1" customFormat="1" x14ac:dyDescent="0.2">
      <c r="A40" s="38">
        <v>38077</v>
      </c>
      <c r="B40" s="29">
        <v>21.28</v>
      </c>
      <c r="C40" s="29">
        <v>16.14</v>
      </c>
      <c r="D40" s="75">
        <v>5.14</v>
      </c>
    </row>
    <row r="41" spans="1:4" s="1" customFormat="1" x14ac:dyDescent="0.2">
      <c r="A41" s="38">
        <v>38168</v>
      </c>
      <c r="B41" s="29">
        <v>23.21</v>
      </c>
      <c r="C41" s="29">
        <v>17.420000000000002</v>
      </c>
      <c r="D41" s="75">
        <v>5.79</v>
      </c>
    </row>
    <row r="42" spans="1:4" s="1" customFormat="1" x14ac:dyDescent="0.2">
      <c r="A42" s="38">
        <v>38260</v>
      </c>
      <c r="B42" s="29">
        <v>24.09</v>
      </c>
      <c r="C42" s="29">
        <v>18.489999999999998</v>
      </c>
      <c r="D42" s="75">
        <v>5.6</v>
      </c>
    </row>
    <row r="43" spans="1:4" s="1" customFormat="1" x14ac:dyDescent="0.2">
      <c r="A43" s="38">
        <v>38352</v>
      </c>
      <c r="B43" s="29">
        <v>25.84</v>
      </c>
      <c r="C43" s="29">
        <v>19.62</v>
      </c>
      <c r="D43" s="75">
        <v>6.21</v>
      </c>
    </row>
    <row r="44" spans="1:4" s="1" customFormat="1" x14ac:dyDescent="0.2">
      <c r="A44" s="38">
        <v>38442</v>
      </c>
      <c r="B44" s="29">
        <v>27.07</v>
      </c>
      <c r="C44" s="29">
        <v>20.72</v>
      </c>
      <c r="D44" s="75">
        <v>6.35</v>
      </c>
    </row>
    <row r="45" spans="1:4" s="1" customFormat="1" x14ac:dyDescent="0.2">
      <c r="A45" s="38">
        <v>38533</v>
      </c>
      <c r="B45" s="29">
        <v>28.95</v>
      </c>
      <c r="C45" s="29">
        <v>21.94</v>
      </c>
      <c r="D45" s="75">
        <v>7.01</v>
      </c>
    </row>
    <row r="46" spans="1:4" s="1" customFormat="1" x14ac:dyDescent="0.2">
      <c r="A46" s="38">
        <v>38625</v>
      </c>
      <c r="B46" s="29">
        <v>31.6</v>
      </c>
      <c r="C46" s="29">
        <v>23.47</v>
      </c>
      <c r="D46" s="75">
        <v>8.14</v>
      </c>
    </row>
    <row r="47" spans="1:4" s="1" customFormat="1" x14ac:dyDescent="0.2">
      <c r="A47" s="38">
        <v>38717</v>
      </c>
      <c r="B47" s="29">
        <v>34.83</v>
      </c>
      <c r="C47" s="29">
        <v>25.35</v>
      </c>
      <c r="D47" s="75">
        <v>9.48</v>
      </c>
    </row>
    <row r="48" spans="1:4" s="1" customFormat="1" x14ac:dyDescent="0.2">
      <c r="A48" s="38">
        <v>38807</v>
      </c>
      <c r="B48" s="29">
        <v>37.67</v>
      </c>
      <c r="C48" s="29">
        <v>27.4</v>
      </c>
      <c r="D48" s="75">
        <v>10.27</v>
      </c>
    </row>
    <row r="49" spans="1:4" s="1" customFormat="1" x14ac:dyDescent="0.2">
      <c r="A49" s="38">
        <v>38898</v>
      </c>
      <c r="B49" s="29">
        <v>40.83</v>
      </c>
      <c r="C49" s="29">
        <v>29.62</v>
      </c>
      <c r="D49" s="75">
        <v>11.21</v>
      </c>
    </row>
    <row r="50" spans="1:4" s="1" customFormat="1" x14ac:dyDescent="0.2">
      <c r="A50" s="38">
        <v>38990</v>
      </c>
      <c r="B50" s="29">
        <v>43.41</v>
      </c>
      <c r="C50" s="29">
        <v>31.79</v>
      </c>
      <c r="D50" s="75">
        <v>11.61</v>
      </c>
    </row>
    <row r="51" spans="1:4" s="1" customFormat="1" x14ac:dyDescent="0.2">
      <c r="A51" s="38">
        <v>39082</v>
      </c>
      <c r="B51" s="29">
        <v>46.14</v>
      </c>
      <c r="C51" s="29">
        <v>33.96</v>
      </c>
      <c r="D51" s="75">
        <v>12.19</v>
      </c>
    </row>
    <row r="52" spans="1:4" s="1" customFormat="1" x14ac:dyDescent="0.2">
      <c r="A52" s="38">
        <v>39172</v>
      </c>
      <c r="B52" s="29">
        <v>48.17</v>
      </c>
      <c r="C52" s="29">
        <v>35.97</v>
      </c>
      <c r="D52" s="75">
        <v>12.2</v>
      </c>
    </row>
    <row r="53" spans="1:4" s="1" customFormat="1" x14ac:dyDescent="0.2">
      <c r="A53" s="38">
        <v>39263</v>
      </c>
      <c r="B53" s="29">
        <v>50.49</v>
      </c>
      <c r="C53" s="29">
        <v>37.950000000000003</v>
      </c>
      <c r="D53" s="75">
        <v>12.54</v>
      </c>
    </row>
    <row r="54" spans="1:4" s="1" customFormat="1" x14ac:dyDescent="0.2">
      <c r="A54" s="38">
        <v>39355</v>
      </c>
      <c r="B54" s="29">
        <v>53.23</v>
      </c>
      <c r="C54" s="29">
        <v>40.03</v>
      </c>
      <c r="D54" s="75">
        <v>13.2</v>
      </c>
    </row>
    <row r="55" spans="1:4" s="1" customFormat="1" x14ac:dyDescent="0.2">
      <c r="A55" s="38">
        <v>39447</v>
      </c>
      <c r="B55" s="29">
        <v>55.81</v>
      </c>
      <c r="C55" s="29">
        <v>42.16</v>
      </c>
      <c r="D55" s="75">
        <v>13.65</v>
      </c>
    </row>
    <row r="56" spans="1:4" s="1" customFormat="1" x14ac:dyDescent="0.2">
      <c r="A56" s="38">
        <v>39538</v>
      </c>
      <c r="B56" s="29">
        <v>56.38</v>
      </c>
      <c r="C56" s="29">
        <v>43.89</v>
      </c>
      <c r="D56" s="75">
        <v>12.5</v>
      </c>
    </row>
    <row r="57" spans="1:4" s="1" customFormat="1" x14ac:dyDescent="0.2">
      <c r="A57" s="38">
        <v>39629</v>
      </c>
      <c r="B57" s="29">
        <v>57.39</v>
      </c>
      <c r="C57" s="29">
        <v>45.38</v>
      </c>
      <c r="D57" s="75">
        <v>12.01</v>
      </c>
    </row>
    <row r="58" spans="1:4" s="1" customFormat="1" x14ac:dyDescent="0.2">
      <c r="A58" s="38">
        <v>39721</v>
      </c>
      <c r="B58" s="29">
        <v>58.29</v>
      </c>
      <c r="C58" s="29">
        <v>46.69</v>
      </c>
      <c r="D58" s="75">
        <v>11.61</v>
      </c>
    </row>
    <row r="59" spans="1:4" s="1" customFormat="1" x14ac:dyDescent="0.2">
      <c r="A59" s="38">
        <v>39813</v>
      </c>
      <c r="B59" s="29">
        <v>58.38</v>
      </c>
      <c r="C59" s="29">
        <v>47.71</v>
      </c>
      <c r="D59" s="75">
        <v>10.66</v>
      </c>
    </row>
    <row r="60" spans="1:4" s="1" customFormat="1" x14ac:dyDescent="0.2">
      <c r="A60" s="38">
        <v>39903</v>
      </c>
      <c r="B60" s="29">
        <v>58.49</v>
      </c>
      <c r="C60" s="29">
        <v>48.61</v>
      </c>
      <c r="D60" s="75">
        <v>9.89</v>
      </c>
    </row>
    <row r="61" spans="1:4" s="1" customFormat="1" x14ac:dyDescent="0.2">
      <c r="A61" s="38">
        <v>39994</v>
      </c>
      <c r="B61" s="29">
        <v>59.95</v>
      </c>
      <c r="C61" s="29">
        <v>49.7</v>
      </c>
      <c r="D61" s="75">
        <v>10.25</v>
      </c>
    </row>
    <row r="62" spans="1:4" s="1" customFormat="1" x14ac:dyDescent="0.2">
      <c r="A62" s="38">
        <v>40086</v>
      </c>
      <c r="B62" s="29">
        <v>63.2</v>
      </c>
      <c r="C62" s="29">
        <v>51.39</v>
      </c>
      <c r="D62" s="75">
        <v>11.81</v>
      </c>
    </row>
    <row r="63" spans="1:4" s="1" customFormat="1" x14ac:dyDescent="0.2">
      <c r="A63" s="38">
        <v>40178</v>
      </c>
      <c r="B63" s="29">
        <v>65.959999999999994</v>
      </c>
      <c r="C63" s="29">
        <v>53.43</v>
      </c>
      <c r="D63" s="75">
        <v>12.53</v>
      </c>
    </row>
    <row r="64" spans="1:4" s="1" customFormat="1" x14ac:dyDescent="0.2">
      <c r="A64" s="38">
        <v>40268</v>
      </c>
      <c r="B64" s="29">
        <v>64.650000000000006</v>
      </c>
      <c r="C64" s="29">
        <v>54.74</v>
      </c>
      <c r="D64" s="75">
        <v>9.91</v>
      </c>
    </row>
    <row r="65" spans="1:4" s="1" customFormat="1" x14ac:dyDescent="0.2">
      <c r="A65" s="38">
        <v>40359</v>
      </c>
      <c r="B65" s="29">
        <v>63.33</v>
      </c>
      <c r="C65" s="29">
        <v>55.39</v>
      </c>
      <c r="D65" s="75">
        <v>7.94</v>
      </c>
    </row>
    <row r="66" spans="1:4" s="1" customFormat="1" x14ac:dyDescent="0.2">
      <c r="A66" s="38">
        <v>40451</v>
      </c>
      <c r="B66" s="29">
        <v>60.81</v>
      </c>
      <c r="C66" s="29">
        <v>55.26</v>
      </c>
      <c r="D66" s="75">
        <v>5.55</v>
      </c>
    </row>
    <row r="67" spans="1:4" s="1" customFormat="1" x14ac:dyDescent="0.2">
      <c r="A67" s="38">
        <v>40543</v>
      </c>
      <c r="B67" s="29">
        <v>58.07</v>
      </c>
      <c r="C67" s="29">
        <v>54.6</v>
      </c>
      <c r="D67" s="75">
        <v>3.48</v>
      </c>
    </row>
    <row r="68" spans="1:4" s="1" customFormat="1" x14ac:dyDescent="0.2">
      <c r="A68" s="38">
        <v>40633</v>
      </c>
      <c r="B68" s="29">
        <v>56.32</v>
      </c>
      <c r="C68" s="29">
        <v>53.93</v>
      </c>
      <c r="D68" s="75">
        <v>2.39</v>
      </c>
    </row>
    <row r="69" spans="1:4" s="1" customFormat="1" x14ac:dyDescent="0.2">
      <c r="A69" s="38">
        <v>40724</v>
      </c>
      <c r="B69" s="29">
        <v>54.63</v>
      </c>
      <c r="C69" s="29">
        <v>53.29</v>
      </c>
      <c r="D69" s="75">
        <v>1.34</v>
      </c>
    </row>
    <row r="70" spans="1:4" s="1" customFormat="1" x14ac:dyDescent="0.2">
      <c r="A70" s="38">
        <v>40816</v>
      </c>
      <c r="B70" s="29">
        <v>53.31</v>
      </c>
      <c r="C70" s="29">
        <v>52.78</v>
      </c>
      <c r="D70" s="75">
        <v>0.52</v>
      </c>
    </row>
    <row r="71" spans="1:4" s="1" customFormat="1" x14ac:dyDescent="0.2">
      <c r="A71" s="38">
        <v>40908</v>
      </c>
      <c r="B71" s="29">
        <v>51.38</v>
      </c>
      <c r="C71" s="29">
        <v>52.21</v>
      </c>
      <c r="D71" s="75">
        <v>-0.83</v>
      </c>
    </row>
    <row r="72" spans="1:4" s="1" customFormat="1" x14ac:dyDescent="0.2">
      <c r="A72" s="38">
        <v>40999</v>
      </c>
      <c r="B72" s="29">
        <v>49.76</v>
      </c>
      <c r="C72" s="29">
        <v>51.6</v>
      </c>
      <c r="D72" s="75">
        <v>-1.85</v>
      </c>
    </row>
    <row r="73" spans="1:4" s="1" customFormat="1" x14ac:dyDescent="0.2">
      <c r="A73" s="38">
        <v>41090</v>
      </c>
      <c r="B73" s="29">
        <v>49.37</v>
      </c>
      <c r="C73" s="29">
        <v>51.23</v>
      </c>
      <c r="D73" s="75">
        <v>-1.86</v>
      </c>
    </row>
    <row r="74" spans="1:4" s="1" customFormat="1" x14ac:dyDescent="0.2">
      <c r="A74" s="38">
        <v>41182</v>
      </c>
      <c r="B74" s="29">
        <v>48.5</v>
      </c>
      <c r="C74" s="29">
        <v>50.93</v>
      </c>
      <c r="D74" s="75">
        <v>-2.4300000000000002</v>
      </c>
    </row>
    <row r="75" spans="1:4" s="1" customFormat="1" x14ac:dyDescent="0.2">
      <c r="A75" s="38">
        <v>41274</v>
      </c>
      <c r="B75" s="29">
        <v>47.53</v>
      </c>
      <c r="C75" s="29">
        <v>50.63</v>
      </c>
      <c r="D75" s="75">
        <v>-3.1</v>
      </c>
    </row>
    <row r="76" spans="1:4" s="1" customFormat="1" x14ac:dyDescent="0.2">
      <c r="A76" s="38">
        <v>41364</v>
      </c>
      <c r="B76" s="29">
        <v>46.82</v>
      </c>
      <c r="C76" s="29">
        <v>50.37</v>
      </c>
      <c r="D76" s="75">
        <v>-3.55</v>
      </c>
    </row>
    <row r="77" spans="1:4" s="1" customFormat="1" x14ac:dyDescent="0.2">
      <c r="A77" s="38">
        <v>41455</v>
      </c>
      <c r="B77" s="29">
        <v>45.95</v>
      </c>
      <c r="C77" s="29">
        <v>50.04</v>
      </c>
      <c r="D77" s="75">
        <v>-4.09</v>
      </c>
    </row>
    <row r="78" spans="1:4" s="1" customFormat="1" x14ac:dyDescent="0.2">
      <c r="A78" s="38">
        <v>41547</v>
      </c>
      <c r="B78" s="29">
        <v>45.35</v>
      </c>
      <c r="C78" s="29">
        <v>49.75</v>
      </c>
      <c r="D78" s="75">
        <v>-4.4000000000000004</v>
      </c>
    </row>
    <row r="79" spans="1:4" s="1" customFormat="1" x14ac:dyDescent="0.2">
      <c r="A79" s="38">
        <v>41639</v>
      </c>
      <c r="B79" s="29">
        <v>44.11</v>
      </c>
      <c r="C79" s="29">
        <v>49.33</v>
      </c>
      <c r="D79" s="75">
        <v>-5.22</v>
      </c>
    </row>
    <row r="80" spans="1:4" s="1" customFormat="1" x14ac:dyDescent="0.2">
      <c r="A80" s="38">
        <v>41729</v>
      </c>
      <c r="B80" s="29">
        <v>43.25</v>
      </c>
      <c r="C80" s="29">
        <v>48.89</v>
      </c>
      <c r="D80" s="75">
        <v>-5.63</v>
      </c>
    </row>
    <row r="81" spans="1:4" s="1" customFormat="1" x14ac:dyDescent="0.2">
      <c r="A81" s="38">
        <v>41820</v>
      </c>
      <c r="B81" s="29">
        <v>42.91</v>
      </c>
      <c r="C81" s="29">
        <v>48.54</v>
      </c>
      <c r="D81" s="75">
        <v>-5.63</v>
      </c>
    </row>
    <row r="82" spans="1:4" s="1" customFormat="1" x14ac:dyDescent="0.2">
      <c r="A82" s="38">
        <v>41912</v>
      </c>
      <c r="B82" s="29">
        <v>42.4</v>
      </c>
      <c r="C82" s="29">
        <v>48.22</v>
      </c>
      <c r="D82" s="75">
        <v>-5.82</v>
      </c>
    </row>
    <row r="83" spans="1:4" s="1" customFormat="1" x14ac:dyDescent="0.2">
      <c r="A83" s="38">
        <v>42004</v>
      </c>
      <c r="B83" s="29">
        <v>41.44</v>
      </c>
      <c r="C83" s="29">
        <v>47.84</v>
      </c>
      <c r="D83" s="75">
        <v>-6.39</v>
      </c>
    </row>
    <row r="84" spans="1:4" s="1" customFormat="1" x14ac:dyDescent="0.2">
      <c r="A84" s="38">
        <v>42094</v>
      </c>
      <c r="B84" s="29">
        <v>40.950000000000003</v>
      </c>
      <c r="C84" s="29">
        <v>47.47</v>
      </c>
      <c r="D84" s="75">
        <v>-6.52</v>
      </c>
    </row>
    <row r="85" spans="1:4" s="1" customFormat="1" x14ac:dyDescent="0.2">
      <c r="A85" s="38">
        <v>42185</v>
      </c>
      <c r="B85" s="74">
        <v>41.57</v>
      </c>
      <c r="C85" s="74">
        <v>47.35</v>
      </c>
      <c r="D85" s="80">
        <v>-5.78</v>
      </c>
    </row>
    <row r="86" spans="1:4" s="1" customFormat="1" x14ac:dyDescent="0.2">
      <c r="A86" s="38">
        <v>42277</v>
      </c>
      <c r="B86" s="80">
        <v>42.14</v>
      </c>
      <c r="C86" s="80">
        <v>47.42</v>
      </c>
      <c r="D86" s="80">
        <v>-5.28</v>
      </c>
    </row>
    <row r="87" spans="1:4" s="1" customFormat="1" x14ac:dyDescent="0.2">
      <c r="A87" s="38">
        <v>42369</v>
      </c>
      <c r="B87" s="80">
        <v>41.64</v>
      </c>
      <c r="C87" s="80">
        <v>47.38</v>
      </c>
      <c r="D87" s="80">
        <v>-5.74</v>
      </c>
    </row>
    <row r="88" spans="1:4" s="1" customFormat="1" x14ac:dyDescent="0.2">
      <c r="A88" s="38">
        <v>42460</v>
      </c>
      <c r="B88" s="80">
        <v>42.03</v>
      </c>
      <c r="C88" s="80">
        <v>47.41</v>
      </c>
      <c r="D88" s="80">
        <v>-5.38</v>
      </c>
    </row>
    <row r="89" spans="1:4" s="1" customFormat="1" x14ac:dyDescent="0.2">
      <c r="A89" s="38">
        <v>42551</v>
      </c>
      <c r="B89" s="80">
        <v>43.07</v>
      </c>
      <c r="C89" s="80">
        <v>47.62</v>
      </c>
      <c r="D89" s="80">
        <v>-4.55</v>
      </c>
    </row>
    <row r="90" spans="1:4" s="1" customFormat="1" x14ac:dyDescent="0.2">
      <c r="A90" s="38">
        <v>42643</v>
      </c>
      <c r="B90" s="80">
        <v>43.85</v>
      </c>
      <c r="C90" s="80">
        <v>47.91</v>
      </c>
      <c r="D90" s="80">
        <v>-4.0599999999999996</v>
      </c>
    </row>
    <row r="91" spans="1:4" s="1" customFormat="1" x14ac:dyDescent="0.2">
      <c r="A91" s="38">
        <v>42735</v>
      </c>
      <c r="B91" s="80">
        <v>43.54</v>
      </c>
      <c r="C91" s="80">
        <v>48.04</v>
      </c>
      <c r="D91" s="80">
        <v>-4.5</v>
      </c>
    </row>
    <row r="92" spans="1:4" s="1" customFormat="1" x14ac:dyDescent="0.2">
      <c r="A92" s="38">
        <v>42825</v>
      </c>
      <c r="B92" s="80">
        <v>43.36</v>
      </c>
      <c r="C92" s="80">
        <v>48.04</v>
      </c>
      <c r="D92" s="80">
        <v>-4.68</v>
      </c>
    </row>
    <row r="93" spans="1:4" s="1" customFormat="1" x14ac:dyDescent="0.2">
      <c r="A93" s="38">
        <v>42916</v>
      </c>
      <c r="B93" s="80">
        <v>43.27</v>
      </c>
      <c r="C93" s="80">
        <v>47.95</v>
      </c>
      <c r="D93" s="80">
        <v>-4.68</v>
      </c>
    </row>
    <row r="94" spans="1:4" s="1" customFormat="1" x14ac:dyDescent="0.2">
      <c r="A94" s="38">
        <v>43008</v>
      </c>
      <c r="B94" s="80">
        <v>43.69</v>
      </c>
      <c r="C94" s="80">
        <v>47.94</v>
      </c>
      <c r="D94" s="80">
        <v>-4.25</v>
      </c>
    </row>
    <row r="95" spans="1:4" s="1" customFormat="1" x14ac:dyDescent="0.2">
      <c r="A95" s="38">
        <v>43100</v>
      </c>
      <c r="B95" s="80">
        <v>42.56</v>
      </c>
      <c r="C95" s="80">
        <v>47.69</v>
      </c>
      <c r="D95" s="80">
        <v>-5.12</v>
      </c>
    </row>
    <row r="96" spans="1:4" s="1" customFormat="1" x14ac:dyDescent="0.2">
      <c r="A96" s="38">
        <v>43190</v>
      </c>
      <c r="B96" s="80">
        <v>42.63</v>
      </c>
      <c r="C96" s="80">
        <v>47.49</v>
      </c>
      <c r="D96" s="80">
        <v>-4.87</v>
      </c>
    </row>
    <row r="97" spans="1:4" s="1" customFormat="1" x14ac:dyDescent="0.2">
      <c r="A97" s="38">
        <v>43281</v>
      </c>
      <c r="B97" s="80">
        <v>43.71</v>
      </c>
      <c r="C97" s="80">
        <v>47.57</v>
      </c>
      <c r="D97" s="80">
        <v>-3.85</v>
      </c>
    </row>
    <row r="98" spans="1:4" s="1" customFormat="1" x14ac:dyDescent="0.2">
      <c r="A98" s="38">
        <v>43373</v>
      </c>
      <c r="B98" s="80">
        <v>43.03</v>
      </c>
      <c r="C98" s="80">
        <v>47.47</v>
      </c>
      <c r="D98" s="80">
        <v>-4.4400000000000004</v>
      </c>
    </row>
    <row r="99" spans="1:4" s="1" customFormat="1" x14ac:dyDescent="0.2">
      <c r="A99" s="38">
        <v>43465</v>
      </c>
      <c r="B99" s="80">
        <v>42.2</v>
      </c>
      <c r="C99" s="80">
        <v>47.22</v>
      </c>
      <c r="D99" s="80">
        <v>-5.0199999999999996</v>
      </c>
    </row>
    <row r="100" spans="1:4" s="1" customFormat="1" x14ac:dyDescent="0.2">
      <c r="A100" s="38">
        <v>43555</v>
      </c>
      <c r="B100" s="80">
        <v>41.98</v>
      </c>
      <c r="C100" s="80">
        <v>46.94</v>
      </c>
      <c r="D100" s="80">
        <v>-4.96</v>
      </c>
    </row>
    <row r="101" spans="1:4" s="1" customFormat="1" x14ac:dyDescent="0.2">
      <c r="A101" s="38"/>
      <c r="B101" s="80"/>
      <c r="C101" s="80"/>
      <c r="D101" s="80"/>
    </row>
    <row r="102" spans="1:4" s="1" customFormat="1" x14ac:dyDescent="0.2">
      <c r="A102" s="38"/>
      <c r="B102" s="80"/>
      <c r="C102" s="80"/>
      <c r="D102" s="80"/>
    </row>
  </sheetData>
  <mergeCells count="1">
    <mergeCell ref="A3:D3"/>
  </mergeCells>
  <pageMargins left="0.7" right="0.7" top="0.75" bottom="0.75" header="0.3" footer="0.3"/>
  <pageSetup paperSize="9" scale="52" orientation="portrait" r:id="rId1"/>
  <headerFooter>
    <oddHeader>&amp;R&amp;"Arial,Regular"&amp;10Page &amp;P of &amp;N</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D104"/>
  <sheetViews>
    <sheetView zoomScaleNormal="100" workbookViewId="0">
      <pane ySplit="6" topLeftCell="A70" activePane="bottomLeft" state="frozen"/>
      <selection activeCell="B1" sqref="B1"/>
      <selection pane="bottomLeft"/>
    </sheetView>
  </sheetViews>
  <sheetFormatPr defaultColWidth="8.85546875" defaultRowHeight="12.75" x14ac:dyDescent="0.2"/>
  <cols>
    <col min="1" max="1" width="24" style="27" customWidth="1"/>
    <col min="2" max="2" width="24" style="6" customWidth="1"/>
    <col min="3" max="3" width="24" style="30" customWidth="1"/>
    <col min="4" max="4" width="24" style="48" customWidth="1"/>
    <col min="5" max="16384" width="8.85546875" style="1"/>
  </cols>
  <sheetData>
    <row r="1" spans="1:4" ht="15" x14ac:dyDescent="0.25">
      <c r="A1" s="13" t="s">
        <v>73</v>
      </c>
      <c r="B1" s="3"/>
      <c r="C1" s="4"/>
      <c r="D1" s="43"/>
    </row>
    <row r="2" spans="1:4" x14ac:dyDescent="0.2">
      <c r="A2" s="17" t="s">
        <v>10</v>
      </c>
      <c r="B2" s="15"/>
      <c r="C2" s="16"/>
      <c r="D2" s="44"/>
    </row>
    <row r="3" spans="1:4" ht="76.5" customHeight="1" x14ac:dyDescent="0.2">
      <c r="A3" s="107" t="s">
        <v>80</v>
      </c>
      <c r="B3" s="107"/>
      <c r="C3" s="107"/>
      <c r="D3" s="107"/>
    </row>
    <row r="4" spans="1:4" x14ac:dyDescent="0.2">
      <c r="A4" s="2"/>
      <c r="B4" s="3"/>
      <c r="C4" s="4"/>
      <c r="D4" s="43"/>
    </row>
    <row r="5" spans="1:4" s="5" customFormat="1" ht="42.75" customHeight="1" x14ac:dyDescent="0.25">
      <c r="A5" s="14"/>
      <c r="B5" s="37" t="s">
        <v>51</v>
      </c>
      <c r="C5" s="39" t="s">
        <v>33</v>
      </c>
      <c r="D5" s="45" t="s">
        <v>52</v>
      </c>
    </row>
    <row r="6" spans="1:4" s="56" customFormat="1" ht="17.25" customHeight="1" x14ac:dyDescent="0.25">
      <c r="A6" s="53" t="s">
        <v>13</v>
      </c>
      <c r="B6" s="54" t="s">
        <v>50</v>
      </c>
      <c r="C6" s="60" t="s">
        <v>89</v>
      </c>
      <c r="D6" s="59" t="s">
        <v>89</v>
      </c>
    </row>
    <row r="7" spans="1:4" x14ac:dyDescent="0.2">
      <c r="A7" s="38">
        <v>35064</v>
      </c>
      <c r="B7" s="71" t="s">
        <v>89</v>
      </c>
      <c r="C7" s="71" t="s">
        <v>89</v>
      </c>
      <c r="D7" s="71" t="s">
        <v>89</v>
      </c>
    </row>
    <row r="8" spans="1:4" x14ac:dyDescent="0.2">
      <c r="A8" s="38">
        <v>35155</v>
      </c>
      <c r="B8" s="71" t="s">
        <v>89</v>
      </c>
      <c r="C8" s="71" t="s">
        <v>89</v>
      </c>
      <c r="D8" s="71" t="s">
        <v>89</v>
      </c>
    </row>
    <row r="9" spans="1:4" x14ac:dyDescent="0.2">
      <c r="A9" s="38">
        <v>35246</v>
      </c>
      <c r="B9" s="71" t="s">
        <v>89</v>
      </c>
      <c r="C9" s="71" t="s">
        <v>89</v>
      </c>
      <c r="D9" s="71" t="s">
        <v>89</v>
      </c>
    </row>
    <row r="10" spans="1:4" x14ac:dyDescent="0.2">
      <c r="A10" s="38">
        <v>35338</v>
      </c>
      <c r="B10" s="71" t="s">
        <v>89</v>
      </c>
      <c r="C10" s="71" t="s">
        <v>89</v>
      </c>
      <c r="D10" s="71" t="s">
        <v>89</v>
      </c>
    </row>
    <row r="11" spans="1:4" x14ac:dyDescent="0.2">
      <c r="A11" s="38">
        <v>35430</v>
      </c>
      <c r="B11" s="71" t="s">
        <v>89</v>
      </c>
      <c r="C11" s="71" t="s">
        <v>89</v>
      </c>
      <c r="D11" s="71" t="s">
        <v>89</v>
      </c>
    </row>
    <row r="12" spans="1:4" x14ac:dyDescent="0.2">
      <c r="A12" s="38">
        <v>35520</v>
      </c>
      <c r="B12" s="71" t="s">
        <v>89</v>
      </c>
      <c r="C12" s="71" t="s">
        <v>89</v>
      </c>
      <c r="D12" s="71" t="s">
        <v>89</v>
      </c>
    </row>
    <row r="13" spans="1:4" x14ac:dyDescent="0.2">
      <c r="A13" s="38">
        <v>35611</v>
      </c>
      <c r="B13" s="71" t="s">
        <v>89</v>
      </c>
      <c r="C13" s="71" t="s">
        <v>89</v>
      </c>
      <c r="D13" s="71" t="s">
        <v>89</v>
      </c>
    </row>
    <row r="14" spans="1:4" x14ac:dyDescent="0.2">
      <c r="A14" s="38">
        <v>35703</v>
      </c>
      <c r="B14" s="71" t="s">
        <v>89</v>
      </c>
      <c r="C14" s="71" t="s">
        <v>89</v>
      </c>
      <c r="D14" s="71" t="s">
        <v>89</v>
      </c>
    </row>
    <row r="15" spans="1:4" x14ac:dyDescent="0.2">
      <c r="A15" s="38">
        <v>35795</v>
      </c>
      <c r="B15" s="71" t="s">
        <v>89</v>
      </c>
      <c r="C15" s="71" t="s">
        <v>89</v>
      </c>
      <c r="D15" s="71" t="s">
        <v>89</v>
      </c>
    </row>
    <row r="16" spans="1:4" x14ac:dyDescent="0.2">
      <c r="A16" s="38">
        <v>35885</v>
      </c>
      <c r="B16" s="71" t="s">
        <v>89</v>
      </c>
      <c r="C16" s="71" t="s">
        <v>89</v>
      </c>
      <c r="D16" s="71" t="s">
        <v>89</v>
      </c>
    </row>
    <row r="17" spans="1:4" x14ac:dyDescent="0.2">
      <c r="A17" s="38">
        <v>35976</v>
      </c>
      <c r="B17" s="71" t="s">
        <v>89</v>
      </c>
      <c r="C17" s="71" t="s">
        <v>89</v>
      </c>
      <c r="D17" s="71" t="s">
        <v>89</v>
      </c>
    </row>
    <row r="18" spans="1:4" x14ac:dyDescent="0.2">
      <c r="A18" s="38">
        <v>36068</v>
      </c>
      <c r="B18" s="71" t="s">
        <v>89</v>
      </c>
      <c r="C18" s="71" t="s">
        <v>89</v>
      </c>
      <c r="D18" s="71" t="s">
        <v>89</v>
      </c>
    </row>
    <row r="19" spans="1:4" x14ac:dyDescent="0.2">
      <c r="A19" s="38">
        <v>36160</v>
      </c>
      <c r="B19" s="29">
        <v>73.290000000000006</v>
      </c>
      <c r="C19" s="71" t="s">
        <v>89</v>
      </c>
      <c r="D19" s="71" t="s">
        <v>89</v>
      </c>
    </row>
    <row r="20" spans="1:4" x14ac:dyDescent="0.2">
      <c r="A20" s="38">
        <v>36250</v>
      </c>
      <c r="B20" s="29">
        <v>70.33</v>
      </c>
      <c r="C20" s="71" t="s">
        <v>89</v>
      </c>
      <c r="D20" s="71" t="s">
        <v>89</v>
      </c>
    </row>
    <row r="21" spans="1:4" x14ac:dyDescent="0.2">
      <c r="A21" s="38">
        <v>36341</v>
      </c>
      <c r="B21" s="29">
        <v>65.599999999999994</v>
      </c>
      <c r="C21" s="71" t="s">
        <v>89</v>
      </c>
      <c r="D21" s="71" t="s">
        <v>89</v>
      </c>
    </row>
    <row r="22" spans="1:4" x14ac:dyDescent="0.2">
      <c r="A22" s="38">
        <v>36433</v>
      </c>
      <c r="B22" s="29">
        <v>62.84</v>
      </c>
      <c r="C22" s="71" t="s">
        <v>89</v>
      </c>
      <c r="D22" s="71" t="s">
        <v>89</v>
      </c>
    </row>
    <row r="23" spans="1:4" x14ac:dyDescent="0.2">
      <c r="A23" s="38">
        <v>36525</v>
      </c>
      <c r="B23" s="29">
        <v>61.61</v>
      </c>
      <c r="C23" s="71" t="s">
        <v>89</v>
      </c>
      <c r="D23" s="71" t="s">
        <v>89</v>
      </c>
    </row>
    <row r="24" spans="1:4" x14ac:dyDescent="0.2">
      <c r="A24" s="38">
        <v>36616</v>
      </c>
      <c r="B24" s="29">
        <v>59.17</v>
      </c>
      <c r="C24" s="29">
        <v>63.79</v>
      </c>
      <c r="D24" s="75">
        <v>-4.62</v>
      </c>
    </row>
    <row r="25" spans="1:4" x14ac:dyDescent="0.2">
      <c r="A25" s="38">
        <v>36707</v>
      </c>
      <c r="B25" s="29">
        <v>62.62</v>
      </c>
      <c r="C25" s="29">
        <v>63.7</v>
      </c>
      <c r="D25" s="75">
        <v>-1.07</v>
      </c>
    </row>
    <row r="26" spans="1:4" x14ac:dyDescent="0.2">
      <c r="A26" s="38">
        <v>36799</v>
      </c>
      <c r="B26" s="29">
        <v>60.23</v>
      </c>
      <c r="C26" s="29">
        <v>63.19</v>
      </c>
      <c r="D26" s="75">
        <v>-2.95</v>
      </c>
    </row>
    <row r="27" spans="1:4" x14ac:dyDescent="0.2">
      <c r="A27" s="38">
        <v>36891</v>
      </c>
      <c r="B27" s="29">
        <v>64.27</v>
      </c>
      <c r="C27" s="29">
        <v>63.72</v>
      </c>
      <c r="D27" s="75">
        <v>0.55000000000000004</v>
      </c>
    </row>
    <row r="28" spans="1:4" x14ac:dyDescent="0.2">
      <c r="A28" s="38">
        <v>36981</v>
      </c>
      <c r="B28" s="29">
        <v>68.849999999999994</v>
      </c>
      <c r="C28" s="29">
        <v>65.12</v>
      </c>
      <c r="D28" s="75">
        <v>3.73</v>
      </c>
    </row>
    <row r="29" spans="1:4" x14ac:dyDescent="0.2">
      <c r="A29" s="38">
        <v>37072</v>
      </c>
      <c r="B29" s="29">
        <v>70.97</v>
      </c>
      <c r="C29" s="29">
        <v>66.540000000000006</v>
      </c>
      <c r="D29" s="75">
        <v>4.43</v>
      </c>
    </row>
    <row r="30" spans="1:4" x14ac:dyDescent="0.2">
      <c r="A30" s="38">
        <v>37164</v>
      </c>
      <c r="B30" s="29">
        <v>78.260000000000005</v>
      </c>
      <c r="C30" s="29">
        <v>69.12</v>
      </c>
      <c r="D30" s="75">
        <v>9.14</v>
      </c>
    </row>
    <row r="31" spans="1:4" x14ac:dyDescent="0.2">
      <c r="A31" s="38">
        <v>37256</v>
      </c>
      <c r="B31" s="29">
        <v>87.64</v>
      </c>
      <c r="C31" s="29">
        <v>72.88</v>
      </c>
      <c r="D31" s="75">
        <v>14.77</v>
      </c>
    </row>
    <row r="32" spans="1:4" x14ac:dyDescent="0.2">
      <c r="A32" s="38">
        <v>37346</v>
      </c>
      <c r="B32" s="29">
        <v>72.52</v>
      </c>
      <c r="C32" s="29">
        <v>72.459999999999994</v>
      </c>
      <c r="D32" s="75">
        <v>0.06</v>
      </c>
    </row>
    <row r="33" spans="1:4" x14ac:dyDescent="0.2">
      <c r="A33" s="38">
        <v>37437</v>
      </c>
      <c r="B33" s="29">
        <v>80.38</v>
      </c>
      <c r="C33" s="29">
        <v>73.48</v>
      </c>
      <c r="D33" s="75">
        <v>6.89</v>
      </c>
    </row>
    <row r="34" spans="1:4" x14ac:dyDescent="0.2">
      <c r="A34" s="38">
        <v>37529</v>
      </c>
      <c r="B34" s="29">
        <v>80.63</v>
      </c>
      <c r="C34" s="29">
        <v>74.12</v>
      </c>
      <c r="D34" s="75">
        <v>6.51</v>
      </c>
    </row>
    <row r="35" spans="1:4" x14ac:dyDescent="0.2">
      <c r="A35" s="38">
        <v>37621</v>
      </c>
      <c r="B35" s="29">
        <v>80.19</v>
      </c>
      <c r="C35" s="29">
        <v>74.53</v>
      </c>
      <c r="D35" s="75">
        <v>5.66</v>
      </c>
    </row>
    <row r="36" spans="1:4" x14ac:dyDescent="0.2">
      <c r="A36" s="38">
        <v>37711</v>
      </c>
      <c r="B36" s="29">
        <v>84.97</v>
      </c>
      <c r="C36" s="29">
        <v>76.27</v>
      </c>
      <c r="D36" s="75">
        <v>8.69</v>
      </c>
    </row>
    <row r="37" spans="1:4" x14ac:dyDescent="0.2">
      <c r="A37" s="38">
        <v>37802</v>
      </c>
      <c r="B37" s="29">
        <v>85.82</v>
      </c>
      <c r="C37" s="29">
        <v>77.62</v>
      </c>
      <c r="D37" s="75">
        <v>8.2100000000000009</v>
      </c>
    </row>
    <row r="38" spans="1:4" x14ac:dyDescent="0.2">
      <c r="A38" s="38">
        <v>37894</v>
      </c>
      <c r="B38" s="29">
        <v>83.49</v>
      </c>
      <c r="C38" s="29">
        <v>78.180000000000007</v>
      </c>
      <c r="D38" s="75">
        <v>5.31</v>
      </c>
    </row>
    <row r="39" spans="1:4" x14ac:dyDescent="0.2">
      <c r="A39" s="38">
        <v>37986</v>
      </c>
      <c r="B39" s="29">
        <v>78.63</v>
      </c>
      <c r="C39" s="29">
        <v>77.510000000000005</v>
      </c>
      <c r="D39" s="75">
        <v>1.1200000000000001</v>
      </c>
    </row>
    <row r="40" spans="1:4" x14ac:dyDescent="0.2">
      <c r="A40" s="38">
        <v>38077</v>
      </c>
      <c r="B40" s="29">
        <v>78.790000000000006</v>
      </c>
      <c r="C40" s="29">
        <v>76.900000000000006</v>
      </c>
      <c r="D40" s="75">
        <v>1.89</v>
      </c>
    </row>
    <row r="41" spans="1:4" x14ac:dyDescent="0.2">
      <c r="A41" s="38">
        <v>38168</v>
      </c>
      <c r="B41" s="29">
        <v>81.709999999999994</v>
      </c>
      <c r="C41" s="29">
        <v>77.22</v>
      </c>
      <c r="D41" s="75">
        <v>4.49</v>
      </c>
    </row>
    <row r="42" spans="1:4" x14ac:dyDescent="0.2">
      <c r="A42" s="38">
        <v>38260</v>
      </c>
      <c r="B42" s="29">
        <v>87.9</v>
      </c>
      <c r="C42" s="29">
        <v>79.12</v>
      </c>
      <c r="D42" s="75">
        <v>8.7799999999999994</v>
      </c>
    </row>
    <row r="43" spans="1:4" x14ac:dyDescent="0.2">
      <c r="A43" s="38">
        <v>38352</v>
      </c>
      <c r="B43" s="29">
        <v>92.93</v>
      </c>
      <c r="C43" s="29">
        <v>81.94</v>
      </c>
      <c r="D43" s="75">
        <v>10.99</v>
      </c>
    </row>
    <row r="44" spans="1:4" x14ac:dyDescent="0.2">
      <c r="A44" s="38">
        <v>38442</v>
      </c>
      <c r="B44" s="29">
        <v>103.14</v>
      </c>
      <c r="C44" s="29">
        <v>86.37</v>
      </c>
      <c r="D44" s="75">
        <v>16.760000000000002</v>
      </c>
    </row>
    <row r="45" spans="1:4" x14ac:dyDescent="0.2">
      <c r="A45" s="38">
        <v>38533</v>
      </c>
      <c r="B45" s="29">
        <v>106.25</v>
      </c>
      <c r="C45" s="29">
        <v>90.28</v>
      </c>
      <c r="D45" s="75">
        <v>15.97</v>
      </c>
    </row>
    <row r="46" spans="1:4" x14ac:dyDescent="0.2">
      <c r="A46" s="38">
        <v>38625</v>
      </c>
      <c r="B46" s="29">
        <v>109.79</v>
      </c>
      <c r="C46" s="29">
        <v>93.74</v>
      </c>
      <c r="D46" s="75">
        <v>16.05</v>
      </c>
    </row>
    <row r="47" spans="1:4" x14ac:dyDescent="0.2">
      <c r="A47" s="38">
        <v>38717</v>
      </c>
      <c r="B47" s="29">
        <v>130.80000000000001</v>
      </c>
      <c r="C47" s="29">
        <v>100.92</v>
      </c>
      <c r="D47" s="75">
        <v>29.88</v>
      </c>
    </row>
    <row r="48" spans="1:4" x14ac:dyDescent="0.2">
      <c r="A48" s="38">
        <v>38807</v>
      </c>
      <c r="B48" s="29">
        <v>131.13999999999999</v>
      </c>
      <c r="C48" s="29">
        <v>106.19</v>
      </c>
      <c r="D48" s="75">
        <v>24.95</v>
      </c>
    </row>
    <row r="49" spans="1:4" x14ac:dyDescent="0.2">
      <c r="A49" s="38">
        <v>38898</v>
      </c>
      <c r="B49" s="29">
        <v>132.28</v>
      </c>
      <c r="C49" s="29">
        <v>110.23</v>
      </c>
      <c r="D49" s="75">
        <v>22.05</v>
      </c>
    </row>
    <row r="50" spans="1:4" x14ac:dyDescent="0.2">
      <c r="A50" s="38">
        <v>38990</v>
      </c>
      <c r="B50" s="29">
        <v>133.38</v>
      </c>
      <c r="C50" s="29">
        <v>113.12</v>
      </c>
      <c r="D50" s="75">
        <v>20.27</v>
      </c>
    </row>
    <row r="51" spans="1:4" x14ac:dyDescent="0.2">
      <c r="A51" s="38">
        <v>39082</v>
      </c>
      <c r="B51" s="29">
        <v>141.72999999999999</v>
      </c>
      <c r="C51" s="29">
        <v>116.66</v>
      </c>
      <c r="D51" s="75">
        <v>25.07</v>
      </c>
    </row>
    <row r="52" spans="1:4" x14ac:dyDescent="0.2">
      <c r="A52" s="38">
        <v>39172</v>
      </c>
      <c r="B52" s="29">
        <v>141.63</v>
      </c>
      <c r="C52" s="29">
        <v>119.56</v>
      </c>
      <c r="D52" s="75">
        <v>22.07</v>
      </c>
    </row>
    <row r="53" spans="1:4" x14ac:dyDescent="0.2">
      <c r="A53" s="38">
        <v>39263</v>
      </c>
      <c r="B53" s="29">
        <v>144.15</v>
      </c>
      <c r="C53" s="29">
        <v>122.44</v>
      </c>
      <c r="D53" s="75">
        <v>21.71</v>
      </c>
    </row>
    <row r="54" spans="1:4" x14ac:dyDescent="0.2">
      <c r="A54" s="38">
        <v>39355</v>
      </c>
      <c r="B54" s="29">
        <v>143.44</v>
      </c>
      <c r="C54" s="29">
        <v>124.46</v>
      </c>
      <c r="D54" s="75">
        <v>18.989999999999998</v>
      </c>
    </row>
    <row r="55" spans="1:4" x14ac:dyDescent="0.2">
      <c r="A55" s="38">
        <v>39447</v>
      </c>
      <c r="B55" s="29">
        <v>139.93</v>
      </c>
      <c r="C55" s="29">
        <v>125.05</v>
      </c>
      <c r="D55" s="75">
        <v>14.88</v>
      </c>
    </row>
    <row r="56" spans="1:4" x14ac:dyDescent="0.2">
      <c r="A56" s="38">
        <v>39538</v>
      </c>
      <c r="B56" s="29">
        <v>139.04</v>
      </c>
      <c r="C56" s="29">
        <v>125.48</v>
      </c>
      <c r="D56" s="75">
        <v>13.56</v>
      </c>
    </row>
    <row r="57" spans="1:4" x14ac:dyDescent="0.2">
      <c r="A57" s="38">
        <v>39629</v>
      </c>
      <c r="B57" s="29">
        <v>138.63</v>
      </c>
      <c r="C57" s="29">
        <v>125.89</v>
      </c>
      <c r="D57" s="75">
        <v>12.73</v>
      </c>
    </row>
    <row r="58" spans="1:4" x14ac:dyDescent="0.2">
      <c r="A58" s="38">
        <v>39721</v>
      </c>
      <c r="B58" s="29">
        <v>128.41999999999999</v>
      </c>
      <c r="C58" s="29">
        <v>124.14</v>
      </c>
      <c r="D58" s="75">
        <v>4.28</v>
      </c>
    </row>
    <row r="59" spans="1:4" x14ac:dyDescent="0.2">
      <c r="A59" s="38">
        <v>39813</v>
      </c>
      <c r="B59" s="29">
        <v>117.85</v>
      </c>
      <c r="C59" s="29">
        <v>120.64</v>
      </c>
      <c r="D59" s="75">
        <v>-2.8</v>
      </c>
    </row>
    <row r="60" spans="1:4" x14ac:dyDescent="0.2">
      <c r="A60" s="38">
        <v>39903</v>
      </c>
      <c r="B60" s="29">
        <v>95.95</v>
      </c>
      <c r="C60" s="29">
        <v>113.12</v>
      </c>
      <c r="D60" s="75">
        <v>-17.16</v>
      </c>
    </row>
    <row r="61" spans="1:4" x14ac:dyDescent="0.2">
      <c r="A61" s="38">
        <v>39994</v>
      </c>
      <c r="B61" s="29">
        <v>94.01</v>
      </c>
      <c r="C61" s="29">
        <v>107.43</v>
      </c>
      <c r="D61" s="75">
        <v>-13.42</v>
      </c>
    </row>
    <row r="62" spans="1:4" x14ac:dyDescent="0.2">
      <c r="A62" s="38">
        <v>40086</v>
      </c>
      <c r="B62" s="29">
        <v>94.36</v>
      </c>
      <c r="C62" s="29">
        <v>104.22</v>
      </c>
      <c r="D62" s="75">
        <v>-9.86</v>
      </c>
    </row>
    <row r="63" spans="1:4" x14ac:dyDescent="0.2">
      <c r="A63" s="38">
        <v>40178</v>
      </c>
      <c r="B63" s="29">
        <v>97.62</v>
      </c>
      <c r="C63" s="29">
        <v>103.59</v>
      </c>
      <c r="D63" s="75">
        <v>-5.97</v>
      </c>
    </row>
    <row r="64" spans="1:4" x14ac:dyDescent="0.2">
      <c r="A64" s="38">
        <v>40268</v>
      </c>
      <c r="B64" s="29">
        <v>97.49</v>
      </c>
      <c r="C64" s="29">
        <v>104</v>
      </c>
      <c r="D64" s="75">
        <v>-6.51</v>
      </c>
    </row>
    <row r="65" spans="1:4" x14ac:dyDescent="0.2">
      <c r="A65" s="38">
        <v>40359</v>
      </c>
      <c r="B65" s="29">
        <v>100.4</v>
      </c>
      <c r="C65" s="29">
        <v>105</v>
      </c>
      <c r="D65" s="75">
        <v>-4.5999999999999996</v>
      </c>
    </row>
    <row r="66" spans="1:4" x14ac:dyDescent="0.2">
      <c r="A66" s="38">
        <v>40451</v>
      </c>
      <c r="B66" s="29">
        <v>100.01</v>
      </c>
      <c r="C66" s="29">
        <v>105.56</v>
      </c>
      <c r="D66" s="75">
        <v>-5.54</v>
      </c>
    </row>
    <row r="67" spans="1:4" x14ac:dyDescent="0.2">
      <c r="A67" s="38">
        <v>40543</v>
      </c>
      <c r="B67" s="29">
        <v>102.09</v>
      </c>
      <c r="C67" s="29">
        <v>106.29</v>
      </c>
      <c r="D67" s="75">
        <v>-4.2</v>
      </c>
    </row>
    <row r="68" spans="1:4" x14ac:dyDescent="0.2">
      <c r="A68" s="38">
        <v>40633</v>
      </c>
      <c r="B68" s="29">
        <v>105.94</v>
      </c>
      <c r="C68" s="29">
        <v>107.67</v>
      </c>
      <c r="D68" s="75">
        <v>-1.73</v>
      </c>
    </row>
    <row r="69" spans="1:4" x14ac:dyDescent="0.2">
      <c r="A69" s="38">
        <v>40724</v>
      </c>
      <c r="B69" s="29">
        <v>104.26</v>
      </c>
      <c r="C69" s="29">
        <v>108.19</v>
      </c>
      <c r="D69" s="75">
        <v>-3.93</v>
      </c>
    </row>
    <row r="70" spans="1:4" x14ac:dyDescent="0.2">
      <c r="A70" s="38">
        <v>40816</v>
      </c>
      <c r="B70" s="29">
        <v>102.06</v>
      </c>
      <c r="C70" s="29">
        <v>107.99</v>
      </c>
      <c r="D70" s="75">
        <v>-5.93</v>
      </c>
    </row>
    <row r="71" spans="1:4" x14ac:dyDescent="0.2">
      <c r="A71" s="38">
        <v>40908</v>
      </c>
      <c r="B71" s="29">
        <v>100.76</v>
      </c>
      <c r="C71" s="29">
        <v>107.38</v>
      </c>
      <c r="D71" s="75">
        <v>-6.61</v>
      </c>
    </row>
    <row r="72" spans="1:4" x14ac:dyDescent="0.2">
      <c r="A72" s="38">
        <v>40999</v>
      </c>
      <c r="B72" s="29">
        <v>98.47</v>
      </c>
      <c r="C72" s="29">
        <v>106.29</v>
      </c>
      <c r="D72" s="75">
        <v>-7.82</v>
      </c>
    </row>
    <row r="73" spans="1:4" x14ac:dyDescent="0.2">
      <c r="A73" s="38">
        <v>41090</v>
      </c>
      <c r="B73" s="29">
        <v>95.21</v>
      </c>
      <c r="C73" s="29">
        <v>104.85</v>
      </c>
      <c r="D73" s="75">
        <v>-9.64</v>
      </c>
    </row>
    <row r="74" spans="1:4" x14ac:dyDescent="0.2">
      <c r="A74" s="38">
        <v>41182</v>
      </c>
      <c r="B74" s="29">
        <v>95.09</v>
      </c>
      <c r="C74" s="29">
        <v>103.85</v>
      </c>
      <c r="D74" s="75">
        <v>-8.75</v>
      </c>
    </row>
    <row r="75" spans="1:4" x14ac:dyDescent="0.2">
      <c r="A75" s="38">
        <v>41274</v>
      </c>
      <c r="B75" s="29">
        <v>94.19</v>
      </c>
      <c r="C75" s="29">
        <v>103</v>
      </c>
      <c r="D75" s="75">
        <v>-8.82</v>
      </c>
    </row>
    <row r="76" spans="1:4" x14ac:dyDescent="0.2">
      <c r="A76" s="38">
        <v>41364</v>
      </c>
      <c r="B76" s="29">
        <v>93.89</v>
      </c>
      <c r="C76" s="29">
        <v>102.43</v>
      </c>
      <c r="D76" s="75">
        <v>-8.5399999999999991</v>
      </c>
    </row>
    <row r="77" spans="1:4" x14ac:dyDescent="0.2">
      <c r="A77" s="38">
        <v>41455</v>
      </c>
      <c r="B77" s="29">
        <v>92.87</v>
      </c>
      <c r="C77" s="29">
        <v>101.87</v>
      </c>
      <c r="D77" s="75">
        <v>-8.99</v>
      </c>
    </row>
    <row r="78" spans="1:4" x14ac:dyDescent="0.2">
      <c r="A78" s="38">
        <v>41547</v>
      </c>
      <c r="B78" s="29">
        <v>89.69</v>
      </c>
      <c r="C78" s="29">
        <v>100.7</v>
      </c>
      <c r="D78" s="75">
        <v>-11.01</v>
      </c>
    </row>
    <row r="79" spans="1:4" x14ac:dyDescent="0.2">
      <c r="A79" s="38">
        <v>41639</v>
      </c>
      <c r="B79" s="29">
        <v>91.96</v>
      </c>
      <c r="C79" s="29">
        <v>100.33</v>
      </c>
      <c r="D79" s="75">
        <v>-8.3699999999999992</v>
      </c>
    </row>
    <row r="80" spans="1:4" x14ac:dyDescent="0.2">
      <c r="A80" s="38">
        <v>41729</v>
      </c>
      <c r="B80" s="29">
        <v>92.68</v>
      </c>
      <c r="C80" s="29">
        <v>100.23</v>
      </c>
      <c r="D80" s="75">
        <v>-7.56</v>
      </c>
    </row>
    <row r="81" spans="1:4" x14ac:dyDescent="0.2">
      <c r="A81" s="38">
        <v>41820</v>
      </c>
      <c r="B81" s="29">
        <v>93.3</v>
      </c>
      <c r="C81" s="29">
        <v>100.34</v>
      </c>
      <c r="D81" s="75">
        <v>-7.04</v>
      </c>
    </row>
    <row r="82" spans="1:4" x14ac:dyDescent="0.2">
      <c r="A82" s="38">
        <v>41912</v>
      </c>
      <c r="B82" s="29">
        <v>93.13</v>
      </c>
      <c r="C82" s="29">
        <v>100.39</v>
      </c>
      <c r="D82" s="75">
        <v>-7.26</v>
      </c>
    </row>
    <row r="83" spans="1:4" x14ac:dyDescent="0.2">
      <c r="A83" s="38">
        <v>42004</v>
      </c>
      <c r="B83" s="29">
        <v>91.13</v>
      </c>
      <c r="C83" s="29">
        <v>99.81</v>
      </c>
      <c r="D83" s="75">
        <v>-8.68</v>
      </c>
    </row>
    <row r="84" spans="1:4" x14ac:dyDescent="0.2">
      <c r="A84" s="38">
        <v>42094</v>
      </c>
      <c r="B84" s="75">
        <v>90.79</v>
      </c>
      <c r="C84" s="75">
        <v>99.2</v>
      </c>
      <c r="D84" s="75">
        <v>-8.42</v>
      </c>
    </row>
    <row r="85" spans="1:4" x14ac:dyDescent="0.2">
      <c r="A85" s="38">
        <v>42185</v>
      </c>
      <c r="B85" s="75">
        <v>90.73</v>
      </c>
      <c r="C85" s="75">
        <v>98.68</v>
      </c>
      <c r="D85" s="75">
        <v>-7.95</v>
      </c>
    </row>
    <row r="86" spans="1:4" x14ac:dyDescent="0.2">
      <c r="A86" s="38">
        <v>42277</v>
      </c>
      <c r="B86" s="75">
        <v>90.06</v>
      </c>
      <c r="C86" s="75">
        <v>98.14</v>
      </c>
      <c r="D86" s="75">
        <v>-8.08</v>
      </c>
    </row>
    <row r="87" spans="1:4" x14ac:dyDescent="0.2">
      <c r="A87" s="38">
        <v>42369</v>
      </c>
      <c r="B87" s="75">
        <v>88.01</v>
      </c>
      <c r="C87" s="75">
        <v>97.31</v>
      </c>
      <c r="D87" s="75">
        <v>-9.3000000000000007</v>
      </c>
    </row>
    <row r="88" spans="1:4" x14ac:dyDescent="0.2">
      <c r="A88" s="38">
        <v>42460</v>
      </c>
      <c r="B88" s="75">
        <v>86.14</v>
      </c>
      <c r="C88" s="75">
        <v>96.22</v>
      </c>
      <c r="D88" s="75">
        <v>-10.08</v>
      </c>
    </row>
    <row r="89" spans="1:4" x14ac:dyDescent="0.2">
      <c r="A89" s="38">
        <v>42551</v>
      </c>
      <c r="B89" s="75">
        <v>86.32</v>
      </c>
      <c r="C89" s="75">
        <v>95.41</v>
      </c>
      <c r="D89" s="75">
        <v>-9.09</v>
      </c>
    </row>
    <row r="90" spans="1:4" x14ac:dyDescent="0.2">
      <c r="A90" s="38">
        <v>42643</v>
      </c>
      <c r="B90" s="75">
        <v>87.77</v>
      </c>
      <c r="C90" s="75">
        <v>95.15</v>
      </c>
      <c r="D90" s="75">
        <v>-7.39</v>
      </c>
    </row>
    <row r="91" spans="1:4" x14ac:dyDescent="0.2">
      <c r="A91" s="38">
        <v>42735</v>
      </c>
      <c r="B91" s="75">
        <v>88.78</v>
      </c>
      <c r="C91" s="75">
        <v>95.23</v>
      </c>
      <c r="D91" s="75">
        <v>-6.45</v>
      </c>
    </row>
    <row r="92" spans="1:4" x14ac:dyDescent="0.2">
      <c r="A92" s="38">
        <v>42825</v>
      </c>
      <c r="B92" s="75">
        <v>88.82</v>
      </c>
      <c r="C92" s="75">
        <v>95.29</v>
      </c>
      <c r="D92" s="75">
        <v>-6.46</v>
      </c>
    </row>
    <row r="93" spans="1:4" x14ac:dyDescent="0.2">
      <c r="A93" s="38">
        <v>42916</v>
      </c>
      <c r="B93" s="75">
        <v>88.22</v>
      </c>
      <c r="C93" s="75">
        <v>95.08</v>
      </c>
      <c r="D93" s="75">
        <v>-6.86</v>
      </c>
    </row>
    <row r="94" spans="1:4" x14ac:dyDescent="0.2">
      <c r="A94" s="38">
        <v>43008</v>
      </c>
      <c r="B94" s="75">
        <v>87.96</v>
      </c>
      <c r="C94" s="75">
        <v>94.73</v>
      </c>
      <c r="D94" s="75">
        <v>-6.77</v>
      </c>
    </row>
    <row r="95" spans="1:4" x14ac:dyDescent="0.2">
      <c r="A95" s="38">
        <v>43100</v>
      </c>
      <c r="B95" s="75">
        <v>87.6</v>
      </c>
      <c r="C95" s="75">
        <v>94.29</v>
      </c>
      <c r="D95" s="75">
        <v>-6.69</v>
      </c>
    </row>
    <row r="96" spans="1:4" x14ac:dyDescent="0.2">
      <c r="A96" s="38">
        <v>43190</v>
      </c>
      <c r="B96" s="73">
        <v>88.09</v>
      </c>
      <c r="C96" s="30">
        <v>94.02</v>
      </c>
      <c r="D96" s="48">
        <v>-5.93</v>
      </c>
    </row>
    <row r="97" spans="1:4" x14ac:dyDescent="0.2">
      <c r="A97" s="38">
        <v>43281</v>
      </c>
      <c r="B97" s="73">
        <v>87.56</v>
      </c>
      <c r="C97" s="73">
        <v>93.68</v>
      </c>
      <c r="D97" s="48">
        <v>-6.12</v>
      </c>
    </row>
    <row r="98" spans="1:4" x14ac:dyDescent="0.2">
      <c r="A98" s="38">
        <v>43373</v>
      </c>
      <c r="B98" s="73">
        <v>86.23</v>
      </c>
      <c r="C98" s="73">
        <v>93.09</v>
      </c>
      <c r="D98" s="48">
        <v>-6.86</v>
      </c>
    </row>
    <row r="99" spans="1:4" x14ac:dyDescent="0.2">
      <c r="A99" s="38">
        <v>43465</v>
      </c>
      <c r="B99" s="73">
        <v>86.21</v>
      </c>
      <c r="C99" s="73">
        <v>92.58</v>
      </c>
      <c r="D99" s="48">
        <v>-6.37</v>
      </c>
    </row>
    <row r="100" spans="1:4" x14ac:dyDescent="0.2">
      <c r="A100" s="38"/>
      <c r="B100" s="73"/>
      <c r="C100" s="73"/>
    </row>
    <row r="101" spans="1:4" x14ac:dyDescent="0.2">
      <c r="A101" s="38"/>
      <c r="B101" s="73"/>
      <c r="C101" s="73"/>
    </row>
    <row r="102" spans="1:4" x14ac:dyDescent="0.2">
      <c r="A102" s="38"/>
      <c r="B102" s="73"/>
      <c r="C102" s="73"/>
    </row>
    <row r="103" spans="1:4" x14ac:dyDescent="0.2">
      <c r="A103" s="38"/>
      <c r="B103" s="73"/>
      <c r="C103" s="73"/>
    </row>
    <row r="104" spans="1:4" x14ac:dyDescent="0.2">
      <c r="A104" s="38"/>
      <c r="B104" s="73"/>
      <c r="C104" s="73"/>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E114"/>
  <sheetViews>
    <sheetView zoomScaleNormal="100" workbookViewId="0">
      <pane ySplit="6" topLeftCell="A78" activePane="bottomLeft" state="frozen"/>
      <selection activeCell="B1" sqref="B1"/>
      <selection pane="bottomLeft"/>
    </sheetView>
  </sheetViews>
  <sheetFormatPr defaultColWidth="8.85546875" defaultRowHeight="12.75" x14ac:dyDescent="0.2"/>
  <cols>
    <col min="1" max="1" width="24" style="87" customWidth="1"/>
    <col min="2" max="4" width="24" style="88" customWidth="1"/>
    <col min="5" max="16384" width="8.85546875" style="82"/>
  </cols>
  <sheetData>
    <row r="1" spans="1:4" s="1" customFormat="1" ht="15" x14ac:dyDescent="0.25">
      <c r="A1" s="13" t="s">
        <v>48</v>
      </c>
      <c r="B1" s="3"/>
      <c r="C1" s="4"/>
      <c r="D1" s="43"/>
    </row>
    <row r="2" spans="1:4" s="1" customFormat="1" x14ac:dyDescent="0.2">
      <c r="A2" s="17" t="s">
        <v>9</v>
      </c>
      <c r="B2" s="15"/>
      <c r="C2" s="16"/>
      <c r="D2" s="44"/>
    </row>
    <row r="3" spans="1:4" s="1" customFormat="1" ht="54.75" customHeight="1" x14ac:dyDescent="0.2">
      <c r="A3" s="107" t="s">
        <v>81</v>
      </c>
      <c r="B3" s="107"/>
      <c r="C3" s="107"/>
      <c r="D3" s="107"/>
    </row>
    <row r="4" spans="1:4" s="1" customFormat="1" x14ac:dyDescent="0.2">
      <c r="A4" s="2"/>
      <c r="B4" s="3"/>
      <c r="C4" s="4"/>
      <c r="D4" s="43"/>
    </row>
    <row r="5" spans="1:4" s="5" customFormat="1" ht="42.75" customHeight="1" x14ac:dyDescent="0.25">
      <c r="A5" s="14"/>
      <c r="B5" s="37" t="s">
        <v>67</v>
      </c>
      <c r="C5" s="67" t="s">
        <v>82</v>
      </c>
      <c r="D5" s="68" t="s">
        <v>85</v>
      </c>
    </row>
    <row r="6" spans="1:4" s="56" customFormat="1" ht="17.25" customHeight="1" x14ac:dyDescent="0.25">
      <c r="A6" s="53" t="s">
        <v>13</v>
      </c>
      <c r="B6" s="55" t="s">
        <v>12</v>
      </c>
      <c r="C6" s="55" t="s">
        <v>12</v>
      </c>
      <c r="D6" s="59" t="s">
        <v>31</v>
      </c>
    </row>
    <row r="7" spans="1:4" s="1" customFormat="1" x14ac:dyDescent="0.2">
      <c r="A7" s="38">
        <v>34334</v>
      </c>
      <c r="B7" s="28">
        <v>116.12</v>
      </c>
      <c r="C7" s="71" t="s">
        <v>89</v>
      </c>
      <c r="D7" s="71" t="s">
        <v>89</v>
      </c>
    </row>
    <row r="8" spans="1:4" s="1" customFormat="1" x14ac:dyDescent="0.2">
      <c r="A8" s="38">
        <v>34424</v>
      </c>
      <c r="B8" s="28">
        <v>114.59</v>
      </c>
      <c r="C8" s="71" t="s">
        <v>89</v>
      </c>
      <c r="D8" s="71" t="s">
        <v>89</v>
      </c>
    </row>
    <row r="9" spans="1:4" s="1" customFormat="1" x14ac:dyDescent="0.2">
      <c r="A9" s="38">
        <v>34515</v>
      </c>
      <c r="B9" s="28">
        <v>115.18</v>
      </c>
      <c r="C9" s="71" t="s">
        <v>89</v>
      </c>
      <c r="D9" s="71" t="s">
        <v>89</v>
      </c>
    </row>
    <row r="10" spans="1:4" s="1" customFormat="1" x14ac:dyDescent="0.2">
      <c r="A10" s="38">
        <v>34607</v>
      </c>
      <c r="B10" s="28">
        <v>111.87</v>
      </c>
      <c r="C10" s="71" t="s">
        <v>89</v>
      </c>
      <c r="D10" s="71" t="s">
        <v>89</v>
      </c>
    </row>
    <row r="11" spans="1:4" s="1" customFormat="1" x14ac:dyDescent="0.2">
      <c r="A11" s="38">
        <v>34699</v>
      </c>
      <c r="B11" s="28">
        <v>120.03</v>
      </c>
      <c r="C11" s="71" t="s">
        <v>89</v>
      </c>
      <c r="D11" s="71" t="s">
        <v>89</v>
      </c>
    </row>
    <row r="12" spans="1:4" s="1" customFormat="1" x14ac:dyDescent="0.2">
      <c r="A12" s="38">
        <v>34789</v>
      </c>
      <c r="B12" s="28">
        <v>119.68</v>
      </c>
      <c r="C12" s="71" t="s">
        <v>89</v>
      </c>
      <c r="D12" s="71" t="s">
        <v>89</v>
      </c>
    </row>
    <row r="13" spans="1:4" s="1" customFormat="1" x14ac:dyDescent="0.2">
      <c r="A13" s="38">
        <v>34880</v>
      </c>
      <c r="B13" s="28">
        <v>119.32</v>
      </c>
      <c r="C13" s="71" t="s">
        <v>89</v>
      </c>
      <c r="D13" s="71" t="s">
        <v>89</v>
      </c>
    </row>
    <row r="14" spans="1:4" s="1" customFormat="1" x14ac:dyDescent="0.2">
      <c r="A14" s="38">
        <v>34972</v>
      </c>
      <c r="B14" s="28">
        <v>115.99</v>
      </c>
      <c r="C14" s="71" t="s">
        <v>89</v>
      </c>
      <c r="D14" s="71" t="s">
        <v>89</v>
      </c>
    </row>
    <row r="15" spans="1:4" s="1" customFormat="1" x14ac:dyDescent="0.2">
      <c r="A15" s="38">
        <v>35064</v>
      </c>
      <c r="B15" s="28">
        <v>114.71</v>
      </c>
      <c r="C15" s="71" t="s">
        <v>89</v>
      </c>
      <c r="D15" s="71" t="s">
        <v>89</v>
      </c>
    </row>
    <row r="16" spans="1:4" s="1" customFormat="1" x14ac:dyDescent="0.2">
      <c r="A16" s="38">
        <v>35155</v>
      </c>
      <c r="B16" s="28">
        <v>117.72</v>
      </c>
      <c r="C16" s="71" t="s">
        <v>89</v>
      </c>
      <c r="D16" s="71" t="s">
        <v>89</v>
      </c>
    </row>
    <row r="17" spans="1:4" s="1" customFormat="1" x14ac:dyDescent="0.2">
      <c r="A17" s="38">
        <v>35246</v>
      </c>
      <c r="B17" s="28">
        <v>117.62</v>
      </c>
      <c r="C17" s="71" t="s">
        <v>89</v>
      </c>
      <c r="D17" s="71" t="s">
        <v>89</v>
      </c>
    </row>
    <row r="18" spans="1:4" s="1" customFormat="1" x14ac:dyDescent="0.2">
      <c r="A18" s="38">
        <v>35338</v>
      </c>
      <c r="B18" s="28">
        <v>116.27</v>
      </c>
      <c r="C18" s="71" t="s">
        <v>89</v>
      </c>
      <c r="D18" s="71" t="s">
        <v>89</v>
      </c>
    </row>
    <row r="19" spans="1:4" s="1" customFormat="1" x14ac:dyDescent="0.2">
      <c r="A19" s="38">
        <v>35430</v>
      </c>
      <c r="B19" s="28">
        <v>106.22</v>
      </c>
      <c r="C19" s="79">
        <f>AVERAGE(B$7:B19)</f>
        <v>115.79384615384615</v>
      </c>
      <c r="D19" s="47">
        <f t="shared" ref="D19:D31" si="0">B19-C19</f>
        <v>-9.5738461538461479</v>
      </c>
    </row>
    <row r="20" spans="1:4" s="1" customFormat="1" x14ac:dyDescent="0.2">
      <c r="A20" s="38">
        <v>35520</v>
      </c>
      <c r="B20" s="28">
        <v>101.49</v>
      </c>
      <c r="C20" s="79">
        <f>AVERAGE(B$7:B20)</f>
        <v>114.77214285714285</v>
      </c>
      <c r="D20" s="47">
        <f t="shared" si="0"/>
        <v>-13.282142857142858</v>
      </c>
    </row>
    <row r="21" spans="1:4" s="1" customFormat="1" x14ac:dyDescent="0.2">
      <c r="A21" s="38">
        <v>35611</v>
      </c>
      <c r="B21" s="28">
        <v>93.58</v>
      </c>
      <c r="C21" s="79">
        <f>AVERAGE(B$7:B21)</f>
        <v>113.35933333333332</v>
      </c>
      <c r="D21" s="47">
        <f t="shared" si="0"/>
        <v>-19.779333333333327</v>
      </c>
    </row>
    <row r="22" spans="1:4" s="1" customFormat="1" x14ac:dyDescent="0.2">
      <c r="A22" s="38">
        <v>35703</v>
      </c>
      <c r="B22" s="28">
        <v>85.51</v>
      </c>
      <c r="C22" s="79">
        <f>AVERAGE(B$7:B22)</f>
        <v>111.61874999999999</v>
      </c>
      <c r="D22" s="47">
        <f t="shared" si="0"/>
        <v>-26.108749999999986</v>
      </c>
    </row>
    <row r="23" spans="1:4" s="1" customFormat="1" x14ac:dyDescent="0.2">
      <c r="A23" s="38">
        <v>35795</v>
      </c>
      <c r="B23" s="28">
        <v>86.89</v>
      </c>
      <c r="C23" s="79">
        <f>AVERAGE(B$7:B23)</f>
        <v>110.16411764705882</v>
      </c>
      <c r="D23" s="47">
        <f t="shared" si="0"/>
        <v>-23.274117647058816</v>
      </c>
    </row>
    <row r="24" spans="1:4" s="1" customFormat="1" x14ac:dyDescent="0.2">
      <c r="A24" s="38">
        <v>35885</v>
      </c>
      <c r="B24" s="28">
        <v>84.91</v>
      </c>
      <c r="C24" s="79">
        <f>AVERAGE(B$7:B24)</f>
        <v>108.76111111111112</v>
      </c>
      <c r="D24" s="47">
        <f t="shared" si="0"/>
        <v>-23.851111111111123</v>
      </c>
    </row>
    <row r="25" spans="1:4" s="1" customFormat="1" x14ac:dyDescent="0.2">
      <c r="A25" s="38">
        <v>35976</v>
      </c>
      <c r="B25" s="28">
        <v>88.27</v>
      </c>
      <c r="C25" s="79">
        <f>AVERAGE(B$7:B25)</f>
        <v>107.68263157894737</v>
      </c>
      <c r="D25" s="47">
        <f t="shared" si="0"/>
        <v>-19.412631578947369</v>
      </c>
    </row>
    <row r="26" spans="1:4" s="1" customFormat="1" x14ac:dyDescent="0.2">
      <c r="A26" s="38">
        <v>36068</v>
      </c>
      <c r="B26" s="28">
        <v>93.19</v>
      </c>
      <c r="C26" s="79">
        <f>AVERAGE(B$7:B26)</f>
        <v>106.958</v>
      </c>
      <c r="D26" s="47">
        <f t="shared" si="0"/>
        <v>-13.768000000000001</v>
      </c>
    </row>
    <row r="27" spans="1:4" s="1" customFormat="1" x14ac:dyDescent="0.2">
      <c r="A27" s="38">
        <v>36160</v>
      </c>
      <c r="B27" s="28">
        <v>90.24</v>
      </c>
      <c r="C27" s="79">
        <f>AVERAGE(B$7:B27)</f>
        <v>106.16190476190475</v>
      </c>
      <c r="D27" s="47">
        <f t="shared" si="0"/>
        <v>-15.921904761904756</v>
      </c>
    </row>
    <row r="28" spans="1:4" s="1" customFormat="1" x14ac:dyDescent="0.2">
      <c r="A28" s="38">
        <v>36250</v>
      </c>
      <c r="B28" s="28">
        <v>91.06</v>
      </c>
      <c r="C28" s="79">
        <f>AVERAGE(B$7:B28)</f>
        <v>105.47545454545453</v>
      </c>
      <c r="D28" s="47">
        <f t="shared" si="0"/>
        <v>-14.415454545454523</v>
      </c>
    </row>
    <row r="29" spans="1:4" s="1" customFormat="1" x14ac:dyDescent="0.2">
      <c r="A29" s="38">
        <v>36341</v>
      </c>
      <c r="B29" s="28">
        <v>88.44</v>
      </c>
      <c r="C29" s="79">
        <f>AVERAGE(B$7:B29)</f>
        <v>104.73478260869564</v>
      </c>
      <c r="D29" s="47">
        <f t="shared" si="0"/>
        <v>-16.294782608695641</v>
      </c>
    </row>
    <row r="30" spans="1:4" s="1" customFormat="1" x14ac:dyDescent="0.2">
      <c r="A30" s="38">
        <v>36433</v>
      </c>
      <c r="B30" s="28">
        <v>89.05</v>
      </c>
      <c r="C30" s="79">
        <f>AVERAGE(B$7:B30)</f>
        <v>104.08125</v>
      </c>
      <c r="D30" s="47">
        <f t="shared" si="0"/>
        <v>-15.03125</v>
      </c>
    </row>
    <row r="31" spans="1:4" s="1" customFormat="1" x14ac:dyDescent="0.2">
      <c r="A31" s="38">
        <v>36525</v>
      </c>
      <c r="B31" s="28">
        <v>84.91</v>
      </c>
      <c r="C31" s="79">
        <f>AVERAGE(B$7:B31)</f>
        <v>103.31439999999999</v>
      </c>
      <c r="D31" s="47">
        <f t="shared" si="0"/>
        <v>-18.404399999999995</v>
      </c>
    </row>
    <row r="32" spans="1:4" s="1" customFormat="1" x14ac:dyDescent="0.2">
      <c r="A32" s="38">
        <v>36616</v>
      </c>
      <c r="B32" s="28">
        <v>77.2</v>
      </c>
      <c r="C32" s="79">
        <f>AVERAGE(B$7:B32)</f>
        <v>102.30999999999997</v>
      </c>
      <c r="D32" s="47">
        <f>B32-C32</f>
        <v>-25.109999999999971</v>
      </c>
    </row>
    <row r="33" spans="1:4" s="1" customFormat="1" x14ac:dyDescent="0.2">
      <c r="A33" s="38">
        <v>36707</v>
      </c>
      <c r="B33" s="28">
        <v>75.19</v>
      </c>
      <c r="C33" s="79">
        <f>AVERAGE(B$7:B33)</f>
        <v>101.30555555555554</v>
      </c>
      <c r="D33" s="47">
        <f t="shared" ref="D33:D94" si="1">B33-C33</f>
        <v>-26.115555555555545</v>
      </c>
    </row>
    <row r="34" spans="1:4" s="1" customFormat="1" x14ac:dyDescent="0.2">
      <c r="A34" s="38">
        <v>36799</v>
      </c>
      <c r="B34" s="28">
        <v>68.239999999999995</v>
      </c>
      <c r="C34" s="79">
        <f>AVERAGE(B$7:B34)</f>
        <v>100.12464285714283</v>
      </c>
      <c r="D34" s="47">
        <f t="shared" si="1"/>
        <v>-31.884642857142836</v>
      </c>
    </row>
    <row r="35" spans="1:4" s="1" customFormat="1" x14ac:dyDescent="0.2">
      <c r="A35" s="38">
        <v>36891</v>
      </c>
      <c r="B35" s="28">
        <v>65.489999999999995</v>
      </c>
      <c r="C35" s="79">
        <f>AVERAGE(B$7:B35)</f>
        <v>98.930344827586183</v>
      </c>
      <c r="D35" s="47">
        <f t="shared" si="1"/>
        <v>-33.440344827586188</v>
      </c>
    </row>
    <row r="36" spans="1:4" s="1" customFormat="1" x14ac:dyDescent="0.2">
      <c r="A36" s="38">
        <v>36981</v>
      </c>
      <c r="B36" s="28">
        <v>63.55</v>
      </c>
      <c r="C36" s="79">
        <f>AVERAGE(B$7:B36)</f>
        <v>97.750999999999976</v>
      </c>
      <c r="D36" s="47">
        <f t="shared" si="1"/>
        <v>-34.200999999999979</v>
      </c>
    </row>
    <row r="37" spans="1:4" s="1" customFormat="1" x14ac:dyDescent="0.2">
      <c r="A37" s="38">
        <v>37072</v>
      </c>
      <c r="B37" s="28">
        <v>63.27</v>
      </c>
      <c r="C37" s="79">
        <f>AVERAGE(B$7:B37)</f>
        <v>96.638709677419328</v>
      </c>
      <c r="D37" s="47">
        <f t="shared" si="1"/>
        <v>-33.368709677419325</v>
      </c>
    </row>
    <row r="38" spans="1:4" s="1" customFormat="1" x14ac:dyDescent="0.2">
      <c r="A38" s="38">
        <v>37164</v>
      </c>
      <c r="B38" s="28">
        <v>61.07</v>
      </c>
      <c r="C38" s="79">
        <f>AVERAGE(B$7:B38)</f>
        <v>95.527187499999982</v>
      </c>
      <c r="D38" s="47">
        <f t="shared" si="1"/>
        <v>-34.457187499999982</v>
      </c>
    </row>
    <row r="39" spans="1:4" s="1" customFormat="1" x14ac:dyDescent="0.2">
      <c r="A39" s="38">
        <v>37256</v>
      </c>
      <c r="B39" s="28">
        <v>64.430000000000007</v>
      </c>
      <c r="C39" s="79">
        <f>AVERAGE(B$7:B39)</f>
        <v>94.584848484848465</v>
      </c>
      <c r="D39" s="47">
        <f t="shared" si="1"/>
        <v>-30.154848484848458</v>
      </c>
    </row>
    <row r="40" spans="1:4" s="1" customFormat="1" x14ac:dyDescent="0.2">
      <c r="A40" s="38">
        <v>37346</v>
      </c>
      <c r="B40" s="28">
        <v>64.89</v>
      </c>
      <c r="C40" s="79">
        <f>AVERAGE(B$7:B40)</f>
        <v>93.711470588235272</v>
      </c>
      <c r="D40" s="47">
        <f t="shared" si="1"/>
        <v>-28.821470588235272</v>
      </c>
    </row>
    <row r="41" spans="1:4" s="1" customFormat="1" x14ac:dyDescent="0.2">
      <c r="A41" s="38">
        <v>37437</v>
      </c>
      <c r="B41" s="28">
        <v>67.17</v>
      </c>
      <c r="C41" s="79">
        <f>AVERAGE(B$7:B41)</f>
        <v>92.953142857142836</v>
      </c>
      <c r="D41" s="47">
        <f t="shared" si="1"/>
        <v>-25.783142857142835</v>
      </c>
    </row>
    <row r="42" spans="1:4" s="1" customFormat="1" x14ac:dyDescent="0.2">
      <c r="A42" s="38">
        <v>37529</v>
      </c>
      <c r="B42" s="28">
        <v>68.73</v>
      </c>
      <c r="C42" s="79">
        <f>AVERAGE(B$7:B42)</f>
        <v>92.280277777777755</v>
      </c>
      <c r="D42" s="47">
        <f t="shared" si="1"/>
        <v>-23.550277777777751</v>
      </c>
    </row>
    <row r="43" spans="1:4" s="1" customFormat="1" x14ac:dyDescent="0.2">
      <c r="A43" s="38">
        <v>37621</v>
      </c>
      <c r="B43" s="28">
        <v>73.599999999999994</v>
      </c>
      <c r="C43" s="79">
        <f>AVERAGE(B$7:B43)</f>
        <v>91.77540540540538</v>
      </c>
      <c r="D43" s="47">
        <f t="shared" si="1"/>
        <v>-18.175405405405385</v>
      </c>
    </row>
    <row r="44" spans="1:4" s="1" customFormat="1" x14ac:dyDescent="0.2">
      <c r="A44" s="38">
        <v>37711</v>
      </c>
      <c r="B44" s="28">
        <v>79.7</v>
      </c>
      <c r="C44" s="79">
        <f>AVERAGE(B$7:B44)</f>
        <v>91.457631578947343</v>
      </c>
      <c r="D44" s="47">
        <f t="shared" si="1"/>
        <v>-11.75763157894734</v>
      </c>
    </row>
    <row r="45" spans="1:4" s="1" customFormat="1" x14ac:dyDescent="0.2">
      <c r="A45" s="38">
        <v>37802</v>
      </c>
      <c r="B45" s="28">
        <v>82.12</v>
      </c>
      <c r="C45" s="79">
        <f>AVERAGE(B$7:B45)</f>
        <v>91.218205128205099</v>
      </c>
      <c r="D45" s="47">
        <f t="shared" si="1"/>
        <v>-9.0982051282050946</v>
      </c>
    </row>
    <row r="46" spans="1:4" s="1" customFormat="1" x14ac:dyDescent="0.2">
      <c r="A46" s="38">
        <v>37894</v>
      </c>
      <c r="B46" s="28">
        <v>92.06</v>
      </c>
      <c r="C46" s="79">
        <f>AVERAGE(B$7:B46)</f>
        <v>91.23924999999997</v>
      </c>
      <c r="D46" s="47">
        <f t="shared" si="1"/>
        <v>0.82075000000003229</v>
      </c>
    </row>
    <row r="47" spans="1:4" s="1" customFormat="1" x14ac:dyDescent="0.2">
      <c r="A47" s="38">
        <v>37986</v>
      </c>
      <c r="B47" s="28">
        <v>98.87</v>
      </c>
      <c r="C47" s="79">
        <f>AVERAGE(B$7:B47)</f>
        <v>91.425365853658505</v>
      </c>
      <c r="D47" s="47">
        <f t="shared" si="1"/>
        <v>7.4446341463414996</v>
      </c>
    </row>
    <row r="48" spans="1:4" s="1" customFormat="1" x14ac:dyDescent="0.2">
      <c r="A48" s="38">
        <v>38077</v>
      </c>
      <c r="B48" s="28">
        <v>104.2</v>
      </c>
      <c r="C48" s="79">
        <f>AVERAGE(B$7:B48)</f>
        <v>91.729523809523769</v>
      </c>
      <c r="D48" s="47">
        <f t="shared" si="1"/>
        <v>12.470476190476234</v>
      </c>
    </row>
    <row r="49" spans="1:4" s="1" customFormat="1" x14ac:dyDescent="0.2">
      <c r="A49" s="38">
        <v>38168</v>
      </c>
      <c r="B49" s="28">
        <v>110.94</v>
      </c>
      <c r="C49" s="79">
        <f>AVERAGE(B$7:B49)</f>
        <v>92.176279069767403</v>
      </c>
      <c r="D49" s="47">
        <f t="shared" si="1"/>
        <v>18.763720930232594</v>
      </c>
    </row>
    <row r="50" spans="1:4" s="1" customFormat="1" x14ac:dyDescent="0.2">
      <c r="A50" s="38">
        <v>38260</v>
      </c>
      <c r="B50" s="28">
        <v>113.41</v>
      </c>
      <c r="C50" s="79">
        <f>AVERAGE(B$7:B50)</f>
        <v>92.658863636363606</v>
      </c>
      <c r="D50" s="47">
        <f t="shared" si="1"/>
        <v>20.751136363636391</v>
      </c>
    </row>
    <row r="51" spans="1:4" s="1" customFormat="1" x14ac:dyDescent="0.2">
      <c r="A51" s="38">
        <v>38352</v>
      </c>
      <c r="B51" s="28">
        <v>109.6</v>
      </c>
      <c r="C51" s="79">
        <f>AVERAGE(B$7:B51)</f>
        <v>93.035333333333298</v>
      </c>
      <c r="D51" s="47">
        <f t="shared" si="1"/>
        <v>16.564666666666696</v>
      </c>
    </row>
    <row r="52" spans="1:4" s="1" customFormat="1" x14ac:dyDescent="0.2">
      <c r="A52" s="38">
        <v>38442</v>
      </c>
      <c r="B52" s="28">
        <v>108.84</v>
      </c>
      <c r="C52" s="79">
        <f>AVERAGE(B$7:B52)</f>
        <v>93.378913043478221</v>
      </c>
      <c r="D52" s="47">
        <f t="shared" si="1"/>
        <v>15.461086956521783</v>
      </c>
    </row>
    <row r="53" spans="1:4" s="1" customFormat="1" x14ac:dyDescent="0.2">
      <c r="A53" s="38">
        <v>38533</v>
      </c>
      <c r="B53" s="28">
        <v>114.12</v>
      </c>
      <c r="C53" s="79">
        <f>AVERAGE(B$7:B53)</f>
        <v>93.820212765957407</v>
      </c>
      <c r="D53" s="47">
        <f t="shared" si="1"/>
        <v>20.299787234042597</v>
      </c>
    </row>
    <row r="54" spans="1:4" s="1" customFormat="1" x14ac:dyDescent="0.2">
      <c r="A54" s="38">
        <v>38625</v>
      </c>
      <c r="B54" s="28">
        <v>121.71</v>
      </c>
      <c r="C54" s="79">
        <f>AVERAGE(B$7:B54)</f>
        <v>94.401249999999962</v>
      </c>
      <c r="D54" s="47">
        <f t="shared" si="1"/>
        <v>27.308750000000032</v>
      </c>
    </row>
    <row r="55" spans="1:4" s="1" customFormat="1" x14ac:dyDescent="0.2">
      <c r="A55" s="38">
        <v>38717</v>
      </c>
      <c r="B55" s="28">
        <v>132.09</v>
      </c>
      <c r="C55" s="79">
        <f>AVERAGE(B$7:B55)</f>
        <v>95.170408163265279</v>
      </c>
      <c r="D55" s="47">
        <f t="shared" si="1"/>
        <v>36.919591836734725</v>
      </c>
    </row>
    <row r="56" spans="1:4" s="1" customFormat="1" x14ac:dyDescent="0.2">
      <c r="A56" s="38">
        <v>38807</v>
      </c>
      <c r="B56" s="28">
        <v>145.79</v>
      </c>
      <c r="C56" s="79">
        <f>AVERAGE(B$7:B56)</f>
        <v>96.182799999999972</v>
      </c>
      <c r="D56" s="47">
        <f t="shared" si="1"/>
        <v>49.60720000000002</v>
      </c>
    </row>
    <row r="57" spans="1:4" s="1" customFormat="1" x14ac:dyDescent="0.2">
      <c r="A57" s="38">
        <v>38898</v>
      </c>
      <c r="B57" s="28">
        <v>154.12</v>
      </c>
      <c r="C57" s="79">
        <f>AVERAGE(B$7:B57)</f>
        <v>97.318823529411731</v>
      </c>
      <c r="D57" s="47">
        <f t="shared" si="1"/>
        <v>56.801176470588274</v>
      </c>
    </row>
    <row r="58" spans="1:4" s="1" customFormat="1" x14ac:dyDescent="0.2">
      <c r="A58" s="38">
        <v>38990</v>
      </c>
      <c r="B58" s="28">
        <v>148.74</v>
      </c>
      <c r="C58" s="79">
        <f>AVERAGE(B$7:B58)</f>
        <v>98.307692307692278</v>
      </c>
      <c r="D58" s="47">
        <f t="shared" si="1"/>
        <v>50.432307692307731</v>
      </c>
    </row>
    <row r="59" spans="1:4" s="1" customFormat="1" x14ac:dyDescent="0.2">
      <c r="A59" s="38">
        <v>39082</v>
      </c>
      <c r="B59" s="28">
        <v>152.04</v>
      </c>
      <c r="C59" s="79">
        <f>AVERAGE(B$7:B59)</f>
        <v>99.321509433962234</v>
      </c>
      <c r="D59" s="47">
        <f t="shared" si="1"/>
        <v>52.718490566037758</v>
      </c>
    </row>
    <row r="60" spans="1:4" s="1" customFormat="1" x14ac:dyDescent="0.2">
      <c r="A60" s="38">
        <v>39172</v>
      </c>
      <c r="B60" s="28">
        <v>156.87</v>
      </c>
      <c r="C60" s="79">
        <f>AVERAGE(B$7:B60)</f>
        <v>100.38722222222219</v>
      </c>
      <c r="D60" s="47">
        <f t="shared" si="1"/>
        <v>56.482777777777812</v>
      </c>
    </row>
    <row r="61" spans="1:4" s="1" customFormat="1" x14ac:dyDescent="0.2">
      <c r="A61" s="38">
        <v>39263</v>
      </c>
      <c r="B61" s="28">
        <v>162.43</v>
      </c>
      <c r="C61" s="79">
        <f>AVERAGE(B$7:B61)</f>
        <v>101.5152727272727</v>
      </c>
      <c r="D61" s="47">
        <f t="shared" si="1"/>
        <v>60.914727272727305</v>
      </c>
    </row>
    <row r="62" spans="1:4" s="1" customFormat="1" x14ac:dyDescent="0.2">
      <c r="A62" s="38">
        <v>39355</v>
      </c>
      <c r="B62" s="28">
        <v>171.43</v>
      </c>
      <c r="C62" s="79">
        <f>AVERAGE(B$7:B62)</f>
        <v>102.76374999999997</v>
      </c>
      <c r="D62" s="47">
        <f t="shared" si="1"/>
        <v>68.666250000000034</v>
      </c>
    </row>
    <row r="63" spans="1:4" s="1" customFormat="1" x14ac:dyDescent="0.2">
      <c r="A63" s="38">
        <v>39447</v>
      </c>
      <c r="B63" s="28">
        <v>175.88</v>
      </c>
      <c r="C63" s="79">
        <f>AVERAGE(B$7:B63)</f>
        <v>104.04649122807015</v>
      </c>
      <c r="D63" s="47">
        <f t="shared" si="1"/>
        <v>71.833508771929843</v>
      </c>
    </row>
    <row r="64" spans="1:4" s="1" customFormat="1" x14ac:dyDescent="0.2">
      <c r="A64" s="38">
        <v>39538</v>
      </c>
      <c r="B64" s="28">
        <v>183.82</v>
      </c>
      <c r="C64" s="79">
        <f>AVERAGE(B$7:B64)</f>
        <v>105.42189655172412</v>
      </c>
      <c r="D64" s="47">
        <f t="shared" si="1"/>
        <v>78.398103448275876</v>
      </c>
    </row>
    <row r="65" spans="1:4" s="1" customFormat="1" x14ac:dyDescent="0.2">
      <c r="A65" s="38">
        <v>39629</v>
      </c>
      <c r="B65" s="28">
        <v>190.91</v>
      </c>
      <c r="C65" s="79">
        <f>AVERAGE(B$7:B65)</f>
        <v>106.87084745762709</v>
      </c>
      <c r="D65" s="47">
        <f t="shared" si="1"/>
        <v>84.039152542372904</v>
      </c>
    </row>
    <row r="66" spans="1:4" s="1" customFormat="1" x14ac:dyDescent="0.2">
      <c r="A66" s="38">
        <v>39721</v>
      </c>
      <c r="B66" s="28">
        <v>190.94</v>
      </c>
      <c r="C66" s="79">
        <f>AVERAGE(B$7:B66)</f>
        <v>108.27199999999996</v>
      </c>
      <c r="D66" s="47">
        <f t="shared" si="1"/>
        <v>82.668000000000035</v>
      </c>
    </row>
    <row r="67" spans="1:4" s="1" customFormat="1" x14ac:dyDescent="0.2">
      <c r="A67" s="38">
        <v>39813</v>
      </c>
      <c r="B67" s="28">
        <v>206.97</v>
      </c>
      <c r="C67" s="79">
        <f>AVERAGE(B$7:B67)</f>
        <v>109.88999999999997</v>
      </c>
      <c r="D67" s="47">
        <f t="shared" si="1"/>
        <v>97.080000000000027</v>
      </c>
    </row>
    <row r="68" spans="1:4" s="1" customFormat="1" x14ac:dyDescent="0.2">
      <c r="A68" s="38">
        <v>39903</v>
      </c>
      <c r="B68" s="28">
        <v>198.85</v>
      </c>
      <c r="C68" s="79">
        <f>AVERAGE(B$7:B68)</f>
        <v>111.32483870967739</v>
      </c>
      <c r="D68" s="47">
        <f t="shared" si="1"/>
        <v>87.5251612903226</v>
      </c>
    </row>
    <row r="69" spans="1:4" s="1" customFormat="1" x14ac:dyDescent="0.2">
      <c r="A69" s="38">
        <v>39994</v>
      </c>
      <c r="B69" s="28">
        <v>193.25</v>
      </c>
      <c r="C69" s="79">
        <f>AVERAGE(B$7:B69)</f>
        <v>112.62523809523807</v>
      </c>
      <c r="D69" s="47">
        <f t="shared" si="1"/>
        <v>80.624761904761925</v>
      </c>
    </row>
    <row r="70" spans="1:4" s="1" customFormat="1" x14ac:dyDescent="0.2">
      <c r="A70" s="38">
        <v>40086</v>
      </c>
      <c r="B70" s="28">
        <v>188.29</v>
      </c>
      <c r="C70" s="79">
        <f>AVERAGE(B$7:B70)</f>
        <v>113.80749999999998</v>
      </c>
      <c r="D70" s="47">
        <f t="shared" si="1"/>
        <v>74.482500000000016</v>
      </c>
    </row>
    <row r="71" spans="1:4" s="1" customFormat="1" x14ac:dyDescent="0.2">
      <c r="A71" s="38">
        <v>40178</v>
      </c>
      <c r="B71" s="28">
        <v>178.15</v>
      </c>
      <c r="C71" s="79">
        <f>AVERAGE(B$7:B71)</f>
        <v>114.79738461538459</v>
      </c>
      <c r="D71" s="47">
        <f t="shared" si="1"/>
        <v>63.352615384615419</v>
      </c>
    </row>
    <row r="72" spans="1:4" s="1" customFormat="1" x14ac:dyDescent="0.2">
      <c r="A72" s="38">
        <v>40268</v>
      </c>
      <c r="B72" s="28">
        <v>171.76</v>
      </c>
      <c r="C72" s="79">
        <f>AVERAGE(B$7:B72)</f>
        <v>115.66045454545451</v>
      </c>
      <c r="D72" s="47">
        <f t="shared" si="1"/>
        <v>56.099545454545478</v>
      </c>
    </row>
    <row r="73" spans="1:4" s="1" customFormat="1" x14ac:dyDescent="0.2">
      <c r="A73" s="38">
        <v>40359</v>
      </c>
      <c r="B73" s="28">
        <v>166.92</v>
      </c>
      <c r="C73" s="79">
        <f>AVERAGE(B$7:B73)</f>
        <v>116.42552238805968</v>
      </c>
      <c r="D73" s="47">
        <f t="shared" si="1"/>
        <v>50.494477611940312</v>
      </c>
    </row>
    <row r="74" spans="1:4" s="1" customFormat="1" x14ac:dyDescent="0.2">
      <c r="A74" s="38">
        <v>40451</v>
      </c>
      <c r="B74" s="28">
        <v>161.75</v>
      </c>
      <c r="C74" s="79">
        <f>AVERAGE(B$7:B74)</f>
        <v>117.09205882352938</v>
      </c>
      <c r="D74" s="47">
        <f t="shared" si="1"/>
        <v>44.657941176470615</v>
      </c>
    </row>
    <row r="75" spans="1:4" s="1" customFormat="1" x14ac:dyDescent="0.2">
      <c r="A75" s="38">
        <v>40543</v>
      </c>
      <c r="B75" s="28">
        <v>154.71</v>
      </c>
      <c r="C75" s="79">
        <f>AVERAGE(B$7:B75)</f>
        <v>117.63724637681158</v>
      </c>
      <c r="D75" s="47">
        <f t="shared" si="1"/>
        <v>37.072753623188433</v>
      </c>
    </row>
    <row r="76" spans="1:4" s="1" customFormat="1" x14ac:dyDescent="0.2">
      <c r="A76" s="38">
        <v>40633</v>
      </c>
      <c r="B76" s="28">
        <v>150.9</v>
      </c>
      <c r="C76" s="79">
        <f>AVERAGE(B$7:B76)</f>
        <v>118.11242857142855</v>
      </c>
      <c r="D76" s="47">
        <f t="shared" si="1"/>
        <v>32.787571428571454</v>
      </c>
    </row>
    <row r="77" spans="1:4" s="1" customFormat="1" x14ac:dyDescent="0.2">
      <c r="A77" s="38">
        <v>40724</v>
      </c>
      <c r="B77" s="28">
        <v>146.36000000000001</v>
      </c>
      <c r="C77" s="79">
        <f>AVERAGE(B$7:B77)</f>
        <v>118.51028169014084</v>
      </c>
      <c r="D77" s="47">
        <f t="shared" si="1"/>
        <v>27.849718309859171</v>
      </c>
    </row>
    <row r="78" spans="1:4" s="1" customFormat="1" x14ac:dyDescent="0.2">
      <c r="A78" s="38">
        <v>40816</v>
      </c>
      <c r="B78" s="28">
        <v>142.44</v>
      </c>
      <c r="C78" s="79">
        <f>AVERAGE(B$7:B78)</f>
        <v>118.84263888888889</v>
      </c>
      <c r="D78" s="47">
        <f t="shared" si="1"/>
        <v>23.597361111111113</v>
      </c>
    </row>
    <row r="79" spans="1:4" s="1" customFormat="1" x14ac:dyDescent="0.2">
      <c r="A79" s="38">
        <v>40908</v>
      </c>
      <c r="B79" s="28">
        <v>140.71</v>
      </c>
      <c r="C79" s="79">
        <f>AVERAGE(B$7:B79)</f>
        <v>119.1421917808219</v>
      </c>
      <c r="D79" s="47">
        <f t="shared" si="1"/>
        <v>21.567808219178104</v>
      </c>
    </row>
    <row r="80" spans="1:4" s="1" customFormat="1" x14ac:dyDescent="0.2">
      <c r="A80" s="38">
        <v>40999</v>
      </c>
      <c r="B80" s="28">
        <v>138.22999999999999</v>
      </c>
      <c r="C80" s="79">
        <f>AVERAGE(B$7:B80)</f>
        <v>119.40013513513512</v>
      </c>
      <c r="D80" s="47">
        <f t="shared" si="1"/>
        <v>18.829864864864874</v>
      </c>
    </row>
    <row r="81" spans="1:5" s="1" customFormat="1" x14ac:dyDescent="0.2">
      <c r="A81" s="38">
        <v>41090</v>
      </c>
      <c r="B81" s="28">
        <v>134.33000000000001</v>
      </c>
      <c r="C81" s="79">
        <f>AVERAGE(B$7:B81)</f>
        <v>119.59919999999998</v>
      </c>
      <c r="D81" s="47">
        <f t="shared" si="1"/>
        <v>14.730800000000031</v>
      </c>
    </row>
    <row r="82" spans="1:5" s="1" customFormat="1" x14ac:dyDescent="0.2">
      <c r="A82" s="38">
        <v>41182</v>
      </c>
      <c r="B82" s="28">
        <v>130.44999999999999</v>
      </c>
      <c r="C82" s="79">
        <f>AVERAGE(B$7:B82)</f>
        <v>119.74197368421052</v>
      </c>
      <c r="D82" s="47">
        <f t="shared" si="1"/>
        <v>10.708026315789468</v>
      </c>
    </row>
    <row r="83" spans="1:5" s="1" customFormat="1" x14ac:dyDescent="0.2">
      <c r="A83" s="38">
        <v>41274</v>
      </c>
      <c r="B83" s="28">
        <v>132.51</v>
      </c>
      <c r="C83" s="79">
        <f>AVERAGE(B$7:B83)</f>
        <v>119.9077922077922</v>
      </c>
      <c r="D83" s="47">
        <f t="shared" si="1"/>
        <v>12.602207792207793</v>
      </c>
    </row>
    <row r="84" spans="1:5" s="1" customFormat="1" x14ac:dyDescent="0.2">
      <c r="A84" s="38">
        <v>41364</v>
      </c>
      <c r="B84" s="28">
        <v>129.37</v>
      </c>
      <c r="C84" s="79">
        <f>AVERAGE(B$7:B84)</f>
        <v>120.02910256410257</v>
      </c>
      <c r="D84" s="47">
        <f t="shared" si="1"/>
        <v>9.3408974358974319</v>
      </c>
    </row>
    <row r="85" spans="1:5" s="1" customFormat="1" x14ac:dyDescent="0.2">
      <c r="A85" s="38">
        <v>41455</v>
      </c>
      <c r="B85" s="28">
        <v>126.5</v>
      </c>
      <c r="C85" s="79">
        <f>AVERAGE(B$7:B85)</f>
        <v>120.11101265822785</v>
      </c>
      <c r="D85" s="47">
        <f t="shared" si="1"/>
        <v>6.3889873417721503</v>
      </c>
    </row>
    <row r="86" spans="1:5" s="1" customFormat="1" x14ac:dyDescent="0.2">
      <c r="A86" s="38">
        <v>41547</v>
      </c>
      <c r="B86" s="28">
        <v>123.54</v>
      </c>
      <c r="C86" s="79">
        <f>AVERAGE(B$7:B86)</f>
        <v>120.15387500000001</v>
      </c>
      <c r="D86" s="47">
        <f t="shared" si="1"/>
        <v>3.3861249999999927</v>
      </c>
    </row>
    <row r="87" spans="1:5" s="1" customFormat="1" x14ac:dyDescent="0.2">
      <c r="A87" s="38">
        <v>41639</v>
      </c>
      <c r="B87" s="28">
        <v>122.12</v>
      </c>
      <c r="C87" s="79">
        <f>AVERAGE(B$7:B87)</f>
        <v>120.17814814814817</v>
      </c>
      <c r="D87" s="47">
        <f t="shared" si="1"/>
        <v>1.9418518518518368</v>
      </c>
    </row>
    <row r="88" spans="1:5" s="1" customFormat="1" x14ac:dyDescent="0.2">
      <c r="A88" s="38">
        <v>41729</v>
      </c>
      <c r="B88" s="28">
        <v>119.81</v>
      </c>
      <c r="C88" s="104">
        <f>AVERAGE(B$7:B88)</f>
        <v>120.17365853658538</v>
      </c>
      <c r="D88" s="105">
        <f t="shared" si="1"/>
        <v>-0.36365853658537617</v>
      </c>
      <c r="E88" s="106"/>
    </row>
    <row r="89" spans="1:5" s="1" customFormat="1" x14ac:dyDescent="0.2">
      <c r="A89" s="38">
        <v>41820</v>
      </c>
      <c r="B89" s="28">
        <v>117.08</v>
      </c>
      <c r="C89" s="104">
        <f>AVERAGE(B$7:B89)</f>
        <v>120.1363855421687</v>
      </c>
      <c r="D89" s="105">
        <f t="shared" si="1"/>
        <v>-3.0563855421686981</v>
      </c>
      <c r="E89" s="106"/>
    </row>
    <row r="90" spans="1:5" s="1" customFormat="1" x14ac:dyDescent="0.2">
      <c r="A90" s="38">
        <v>41912</v>
      </c>
      <c r="B90" s="28">
        <v>113.22</v>
      </c>
      <c r="C90" s="104">
        <f>AVERAGE(B$7:B90)</f>
        <v>120.05404761904762</v>
      </c>
      <c r="D90" s="105">
        <f>B90-C90</f>
        <v>-6.8340476190476238</v>
      </c>
      <c r="E90" s="106"/>
    </row>
    <row r="91" spans="1:5" s="1" customFormat="1" x14ac:dyDescent="0.2">
      <c r="A91" s="38">
        <v>42004</v>
      </c>
      <c r="B91" s="28">
        <v>105.94</v>
      </c>
      <c r="C91" s="104">
        <f>AVERAGE(B$7:B91)</f>
        <v>119.88800000000002</v>
      </c>
      <c r="D91" s="105">
        <f t="shared" si="1"/>
        <v>-13.948000000000022</v>
      </c>
      <c r="E91" s="106"/>
    </row>
    <row r="92" spans="1:5" s="1" customFormat="1" x14ac:dyDescent="0.2">
      <c r="A92" s="38">
        <v>42094</v>
      </c>
      <c r="B92" s="76">
        <v>103.82</v>
      </c>
      <c r="C92" s="104">
        <f>AVERAGE(B$7:B92)</f>
        <v>119.70116279069769</v>
      </c>
      <c r="D92" s="105">
        <f t="shared" si="1"/>
        <v>-15.881162790697701</v>
      </c>
      <c r="E92" s="106"/>
    </row>
    <row r="93" spans="1:5" s="1" customFormat="1" x14ac:dyDescent="0.2">
      <c r="A93" s="38">
        <v>42185</v>
      </c>
      <c r="B93" s="77">
        <v>103.78</v>
      </c>
      <c r="C93" s="104">
        <f>AVERAGE(B$7:B93)</f>
        <v>119.51816091954025</v>
      </c>
      <c r="D93" s="105">
        <f t="shared" si="1"/>
        <v>-15.738160919540249</v>
      </c>
      <c r="E93" s="106"/>
    </row>
    <row r="94" spans="1:5" s="1" customFormat="1" x14ac:dyDescent="0.2">
      <c r="A94" s="38">
        <v>42277</v>
      </c>
      <c r="B94" s="73">
        <v>104.97</v>
      </c>
      <c r="C94" s="104">
        <f>AVERAGE(B$7:B94)</f>
        <v>119.35284090909092</v>
      </c>
      <c r="D94" s="105">
        <f t="shared" si="1"/>
        <v>-14.382840909090916</v>
      </c>
      <c r="E94" s="106"/>
    </row>
    <row r="95" spans="1:5" s="1" customFormat="1" x14ac:dyDescent="0.2">
      <c r="A95" s="38">
        <v>42369</v>
      </c>
      <c r="B95" s="73">
        <v>104.12</v>
      </c>
      <c r="C95" s="104">
        <f>AVERAGE(B$7:B95)</f>
        <v>119.18168539325845</v>
      </c>
      <c r="D95" s="105">
        <f t="shared" ref="D95:D100" si="2">B95-C95</f>
        <v>-15.061685393258443</v>
      </c>
      <c r="E95" s="106"/>
    </row>
    <row r="96" spans="1:5" s="1" customFormat="1" x14ac:dyDescent="0.2">
      <c r="A96" s="38">
        <v>42460</v>
      </c>
      <c r="B96" s="73">
        <v>107.42</v>
      </c>
      <c r="C96" s="104">
        <f>AVERAGE(B$7:B96)</f>
        <v>119.05100000000002</v>
      </c>
      <c r="D96" s="105">
        <f t="shared" si="2"/>
        <v>-11.631000000000014</v>
      </c>
      <c r="E96" s="106"/>
    </row>
    <row r="97" spans="1:5" s="1" customFormat="1" x14ac:dyDescent="0.2">
      <c r="A97" s="38">
        <v>42551</v>
      </c>
      <c r="B97" s="73">
        <v>107.7</v>
      </c>
      <c r="C97" s="104">
        <f>AVERAGE(B$7:B97)</f>
        <v>118.92626373626376</v>
      </c>
      <c r="D97" s="105">
        <f t="shared" si="2"/>
        <v>-11.226263736263761</v>
      </c>
      <c r="E97" s="106"/>
    </row>
    <row r="98" spans="1:5" s="1" customFormat="1" x14ac:dyDescent="0.2">
      <c r="A98" s="38">
        <v>42643</v>
      </c>
      <c r="B98" s="73">
        <v>107.86</v>
      </c>
      <c r="C98" s="104">
        <f>AVERAGE(B$7:B98)</f>
        <v>118.80597826086959</v>
      </c>
      <c r="D98" s="105">
        <f t="shared" si="2"/>
        <v>-10.945978260869595</v>
      </c>
      <c r="E98" s="106"/>
    </row>
    <row r="99" spans="1:5" s="1" customFormat="1" x14ac:dyDescent="0.2">
      <c r="A99" s="38">
        <v>42735</v>
      </c>
      <c r="B99" s="73">
        <v>107</v>
      </c>
      <c r="C99" s="104">
        <f>AVERAGE(B$7:B99)</f>
        <v>118.67903225806455</v>
      </c>
      <c r="D99" s="105">
        <f t="shared" si="2"/>
        <v>-11.679032258064552</v>
      </c>
      <c r="E99" s="106"/>
    </row>
    <row r="100" spans="1:5" s="1" customFormat="1" x14ac:dyDescent="0.2">
      <c r="A100" s="38">
        <v>42825</v>
      </c>
      <c r="B100" s="73">
        <v>106.16</v>
      </c>
      <c r="C100" s="104">
        <f>AVERAGE(B$7:B100)</f>
        <v>118.54585106382982</v>
      </c>
      <c r="D100" s="105">
        <f t="shared" si="2"/>
        <v>-12.385851063829818</v>
      </c>
      <c r="E100" s="106"/>
    </row>
    <row r="101" spans="1:5" s="1" customFormat="1" x14ac:dyDescent="0.2">
      <c r="A101" s="38">
        <v>42916</v>
      </c>
      <c r="B101" s="73">
        <v>106.04</v>
      </c>
      <c r="C101" s="104">
        <f>AVERAGE(B$7:B101)</f>
        <v>118.41421052631583</v>
      </c>
      <c r="D101" s="105">
        <f t="shared" ref="D101:D106" si="3">B101-C101</f>
        <v>-12.374210526315821</v>
      </c>
      <c r="E101" s="106"/>
    </row>
    <row r="102" spans="1:5" s="1" customFormat="1" x14ac:dyDescent="0.2">
      <c r="A102" s="38">
        <v>43008</v>
      </c>
      <c r="B102" s="73">
        <v>104.13</v>
      </c>
      <c r="C102" s="104">
        <f>AVERAGE(B$7:B102)</f>
        <v>118.2654166666667</v>
      </c>
      <c r="D102" s="105">
        <f t="shared" si="3"/>
        <v>-14.1354166666667</v>
      </c>
      <c r="E102" s="106"/>
    </row>
    <row r="103" spans="1:5" s="1" customFormat="1" x14ac:dyDescent="0.2">
      <c r="A103" s="38">
        <v>43100</v>
      </c>
      <c r="B103" s="73">
        <v>104.27</v>
      </c>
      <c r="C103" s="104">
        <f>AVERAGE(B$7:B103)</f>
        <v>118.1211340206186</v>
      </c>
      <c r="D103" s="105">
        <f t="shared" si="3"/>
        <v>-13.851134020618602</v>
      </c>
      <c r="E103" s="106"/>
    </row>
    <row r="104" spans="1:5" s="1" customFormat="1" x14ac:dyDescent="0.2">
      <c r="A104" s="38">
        <v>43190</v>
      </c>
      <c r="B104" s="73">
        <v>103.31</v>
      </c>
      <c r="C104" s="104">
        <f>AVERAGE(B$7:B104)</f>
        <v>117.97000000000003</v>
      </c>
      <c r="D104" s="105">
        <f t="shared" si="3"/>
        <v>-14.660000000000025</v>
      </c>
      <c r="E104" s="106"/>
    </row>
    <row r="105" spans="1:5" s="1" customFormat="1" x14ac:dyDescent="0.2">
      <c r="A105" s="38">
        <v>43281</v>
      </c>
      <c r="B105" s="73">
        <v>103.11</v>
      </c>
      <c r="C105" s="104">
        <f>AVERAGE(B$7:B105)</f>
        <v>117.81989898989903</v>
      </c>
      <c r="D105" s="105">
        <f t="shared" si="3"/>
        <v>-14.709898989899031</v>
      </c>
      <c r="E105" s="106"/>
    </row>
    <row r="106" spans="1:5" s="1" customFormat="1" x14ac:dyDescent="0.2">
      <c r="A106" s="38">
        <v>43373</v>
      </c>
      <c r="B106" s="73">
        <v>100.58</v>
      </c>
      <c r="C106" s="104">
        <f>AVERAGE(B$7:B106)</f>
        <v>117.64750000000004</v>
      </c>
      <c r="D106" s="105">
        <f t="shared" si="3"/>
        <v>-17.067500000000038</v>
      </c>
      <c r="E106" s="106"/>
    </row>
    <row r="107" spans="1:5" s="1" customFormat="1" x14ac:dyDescent="0.2">
      <c r="A107" s="38">
        <v>43465</v>
      </c>
      <c r="B107" s="73">
        <v>98.7</v>
      </c>
      <c r="C107" s="104">
        <f>AVERAGE(B$7:B107)</f>
        <v>117.45990099009906</v>
      </c>
      <c r="D107" s="105">
        <f>B107-C107</f>
        <v>-18.759900990099055</v>
      </c>
      <c r="E107" s="106"/>
    </row>
    <row r="108" spans="1:5" s="1" customFormat="1" x14ac:dyDescent="0.2">
      <c r="A108" s="38">
        <v>43555</v>
      </c>
      <c r="B108" s="73">
        <v>96.18</v>
      </c>
      <c r="C108" s="104">
        <f>AVERAGE(B$7:B108)</f>
        <v>117.25127450980396</v>
      </c>
      <c r="D108" s="105">
        <f>B108-C108</f>
        <v>-21.071274509803956</v>
      </c>
      <c r="E108" s="106"/>
    </row>
    <row r="109" spans="1:5" s="1" customFormat="1" x14ac:dyDescent="0.2">
      <c r="A109" s="38"/>
      <c r="B109" s="73"/>
      <c r="C109" s="104"/>
      <c r="D109" s="105"/>
      <c r="E109" s="106"/>
    </row>
    <row r="110" spans="1:5" s="1" customFormat="1" x14ac:dyDescent="0.2">
      <c r="A110" s="38"/>
      <c r="B110" s="73"/>
      <c r="C110" s="104"/>
      <c r="D110" s="105"/>
      <c r="E110" s="106"/>
    </row>
    <row r="111" spans="1:5" s="1" customFormat="1" x14ac:dyDescent="0.2">
      <c r="A111" s="38"/>
      <c r="B111" s="73"/>
      <c r="C111" s="79"/>
      <c r="D111" s="47"/>
    </row>
    <row r="112" spans="1:5" s="1" customFormat="1" x14ac:dyDescent="0.2">
      <c r="A112" s="38"/>
      <c r="B112" s="73"/>
      <c r="C112" s="79"/>
      <c r="D112" s="47"/>
    </row>
    <row r="113" spans="1:4" s="1" customFormat="1" x14ac:dyDescent="0.2">
      <c r="A113" s="38"/>
      <c r="B113" s="73"/>
      <c r="C113" s="79"/>
      <c r="D113" s="47"/>
    </row>
    <row r="114" spans="1:4" s="1" customFormat="1" x14ac:dyDescent="0.2">
      <c r="A114" s="38"/>
      <c r="B114" s="73"/>
      <c r="C114" s="79"/>
      <c r="D114" s="47"/>
    </row>
  </sheetData>
  <mergeCells count="1">
    <mergeCell ref="A3:D3"/>
  </mergeCells>
  <pageMargins left="0.7" right="0.7" top="0.75" bottom="0.75" header="0.3" footer="0.3"/>
  <pageSetup paperSize="9" scale="52" orientation="portrait" r:id="rId1"/>
  <headerFooter>
    <oddHeader>&amp;R&amp;"Arial,Regular"&amp;10Page &amp;P of &amp;N</oddHeader>
  </headerFooter>
  <ignoredErrors>
    <ignoredError sqref="C19:C94"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D106"/>
  <sheetViews>
    <sheetView zoomScaleNormal="100" workbookViewId="0">
      <pane ySplit="6" topLeftCell="A67" activePane="bottomLeft" state="frozen"/>
      <selection activeCell="B1" sqref="B1"/>
      <selection pane="bottomLeft"/>
    </sheetView>
  </sheetViews>
  <sheetFormatPr defaultColWidth="8.85546875" defaultRowHeight="12.75" x14ac:dyDescent="0.2"/>
  <cols>
    <col min="1" max="1" width="24" style="81" customWidth="1"/>
    <col min="2" max="4" width="24" style="82" customWidth="1"/>
    <col min="5" max="16384" width="8.85546875" style="82"/>
  </cols>
  <sheetData>
    <row r="1" spans="1:4" s="1" customFormat="1" ht="15" x14ac:dyDescent="0.25">
      <c r="A1" s="13" t="s">
        <v>47</v>
      </c>
      <c r="B1" s="43"/>
      <c r="C1" s="43"/>
      <c r="D1" s="43"/>
    </row>
    <row r="2" spans="1:4" s="1" customFormat="1" x14ac:dyDescent="0.2">
      <c r="A2" s="17" t="s">
        <v>8</v>
      </c>
      <c r="B2" s="44"/>
      <c r="C2" s="44"/>
      <c r="D2" s="44"/>
    </row>
    <row r="3" spans="1:4" s="1" customFormat="1" ht="30.75" customHeight="1" x14ac:dyDescent="0.2">
      <c r="A3" s="107" t="s">
        <v>83</v>
      </c>
      <c r="B3" s="107"/>
      <c r="C3" s="107"/>
      <c r="D3" s="107"/>
    </row>
    <row r="4" spans="1:4" s="1" customFormat="1" x14ac:dyDescent="0.2">
      <c r="A4" s="2"/>
      <c r="B4" s="43"/>
      <c r="C4" s="43"/>
      <c r="D4" s="43"/>
    </row>
    <row r="5" spans="1:4" s="5" customFormat="1" ht="42.75" customHeight="1" x14ac:dyDescent="0.25">
      <c r="A5" s="14"/>
      <c r="B5" s="45" t="s">
        <v>53</v>
      </c>
      <c r="C5" s="68" t="s">
        <v>84</v>
      </c>
      <c r="D5" s="68" t="s">
        <v>85</v>
      </c>
    </row>
    <row r="6" spans="1:4" s="56" customFormat="1" ht="17.25" customHeight="1" x14ac:dyDescent="0.25">
      <c r="A6" s="53" t="s">
        <v>13</v>
      </c>
      <c r="B6" s="57" t="s">
        <v>12</v>
      </c>
      <c r="C6" s="58" t="s">
        <v>12</v>
      </c>
      <c r="D6" s="59" t="s">
        <v>31</v>
      </c>
    </row>
    <row r="7" spans="1:4" s="1" customFormat="1" x14ac:dyDescent="0.2">
      <c r="A7" s="38">
        <v>35064</v>
      </c>
      <c r="B7" s="46">
        <v>-9.17</v>
      </c>
      <c r="C7" s="71" t="s">
        <v>89</v>
      </c>
      <c r="D7" s="71" t="s">
        <v>89</v>
      </c>
    </row>
    <row r="8" spans="1:4" s="1" customFormat="1" x14ac:dyDescent="0.2">
      <c r="A8" s="38">
        <v>35155</v>
      </c>
      <c r="B8" s="46">
        <v>-7.61</v>
      </c>
      <c r="C8" s="71" t="s">
        <v>89</v>
      </c>
      <c r="D8" s="71" t="s">
        <v>89</v>
      </c>
    </row>
    <row r="9" spans="1:4" s="1" customFormat="1" x14ac:dyDescent="0.2">
      <c r="A9" s="38">
        <v>35246</v>
      </c>
      <c r="B9" s="46">
        <v>-7.67</v>
      </c>
      <c r="C9" s="71" t="s">
        <v>89</v>
      </c>
      <c r="D9" s="71" t="s">
        <v>89</v>
      </c>
    </row>
    <row r="10" spans="1:4" s="1" customFormat="1" x14ac:dyDescent="0.2">
      <c r="A10" s="38">
        <v>35338</v>
      </c>
      <c r="B10" s="46">
        <v>-7.74</v>
      </c>
      <c r="C10" s="71" t="s">
        <v>89</v>
      </c>
      <c r="D10" s="71" t="s">
        <v>89</v>
      </c>
    </row>
    <row r="11" spans="1:4" s="1" customFormat="1" x14ac:dyDescent="0.2">
      <c r="A11" s="38">
        <v>35430</v>
      </c>
      <c r="B11" s="46">
        <v>-8.6199999999999992</v>
      </c>
      <c r="C11" s="71" t="s">
        <v>89</v>
      </c>
      <c r="D11" s="71" t="s">
        <v>89</v>
      </c>
    </row>
    <row r="12" spans="1:4" s="1" customFormat="1" x14ac:dyDescent="0.2">
      <c r="A12" s="38">
        <v>35520</v>
      </c>
      <c r="B12" s="46">
        <v>-8.91</v>
      </c>
      <c r="C12" s="71" t="s">
        <v>89</v>
      </c>
      <c r="D12" s="71" t="s">
        <v>89</v>
      </c>
    </row>
    <row r="13" spans="1:4" s="1" customFormat="1" x14ac:dyDescent="0.2">
      <c r="A13" s="38">
        <v>35611</v>
      </c>
      <c r="B13" s="46">
        <v>-9.68</v>
      </c>
      <c r="C13" s="71" t="s">
        <v>89</v>
      </c>
      <c r="D13" s="71" t="s">
        <v>89</v>
      </c>
    </row>
    <row r="14" spans="1:4" s="1" customFormat="1" x14ac:dyDescent="0.2">
      <c r="A14" s="38">
        <v>35703</v>
      </c>
      <c r="B14" s="46">
        <v>-9.57</v>
      </c>
      <c r="C14" s="71" t="s">
        <v>89</v>
      </c>
      <c r="D14" s="71" t="s">
        <v>89</v>
      </c>
    </row>
    <row r="15" spans="1:4" s="1" customFormat="1" x14ac:dyDescent="0.2">
      <c r="A15" s="38">
        <v>35795</v>
      </c>
      <c r="B15" s="46">
        <v>-9.6999999999999993</v>
      </c>
      <c r="C15" s="71" t="s">
        <v>89</v>
      </c>
      <c r="D15" s="71" t="s">
        <v>89</v>
      </c>
    </row>
    <row r="16" spans="1:4" s="1" customFormat="1" x14ac:dyDescent="0.2">
      <c r="A16" s="38">
        <v>35885</v>
      </c>
      <c r="B16" s="46">
        <v>-9.7200000000000006</v>
      </c>
      <c r="C16" s="71" t="s">
        <v>89</v>
      </c>
      <c r="D16" s="71" t="s">
        <v>89</v>
      </c>
    </row>
    <row r="17" spans="1:4" s="1" customFormat="1" x14ac:dyDescent="0.2">
      <c r="A17" s="38">
        <v>35976</v>
      </c>
      <c r="B17" s="46">
        <v>-9.86</v>
      </c>
      <c r="C17" s="71" t="s">
        <v>89</v>
      </c>
      <c r="D17" s="71" t="s">
        <v>89</v>
      </c>
    </row>
    <row r="18" spans="1:4" s="1" customFormat="1" x14ac:dyDescent="0.2">
      <c r="A18" s="38">
        <v>36068</v>
      </c>
      <c r="B18" s="46">
        <v>-11.79</v>
      </c>
      <c r="C18" s="71" t="s">
        <v>89</v>
      </c>
      <c r="D18" s="71" t="s">
        <v>89</v>
      </c>
    </row>
    <row r="19" spans="1:4" s="1" customFormat="1" x14ac:dyDescent="0.2">
      <c r="A19" s="38">
        <v>36160</v>
      </c>
      <c r="B19" s="46">
        <v>-11.55</v>
      </c>
      <c r="C19" s="46">
        <f>AVERAGE(B$7:B19)</f>
        <v>-9.3530769230769231</v>
      </c>
      <c r="D19" s="47">
        <f t="shared" ref="D19:D24" si="0">B19-C19</f>
        <v>-2.1969230769230776</v>
      </c>
    </row>
    <row r="20" spans="1:4" s="1" customFormat="1" x14ac:dyDescent="0.2">
      <c r="A20" s="38">
        <v>36250</v>
      </c>
      <c r="B20" s="46">
        <v>-11.19</v>
      </c>
      <c r="C20" s="46">
        <f>AVERAGE(B$7:B20)</f>
        <v>-9.4842857142857149</v>
      </c>
      <c r="D20" s="47">
        <f t="shared" si="0"/>
        <v>-1.7057142857142846</v>
      </c>
    </row>
    <row r="21" spans="1:4" s="1" customFormat="1" x14ac:dyDescent="0.2">
      <c r="A21" s="38">
        <v>36341</v>
      </c>
      <c r="B21" s="46">
        <v>-11.94</v>
      </c>
      <c r="C21" s="46">
        <f>AVERAGE(B$7:B21)</f>
        <v>-9.6479999999999997</v>
      </c>
      <c r="D21" s="47">
        <f t="shared" si="0"/>
        <v>-2.2919999999999998</v>
      </c>
    </row>
    <row r="22" spans="1:4" s="1" customFormat="1" x14ac:dyDescent="0.2">
      <c r="A22" s="38">
        <v>36433</v>
      </c>
      <c r="B22" s="46">
        <v>-10.95</v>
      </c>
      <c r="C22" s="46">
        <f>AVERAGE(B$7:B22)</f>
        <v>-9.7293749999999992</v>
      </c>
      <c r="D22" s="47">
        <f t="shared" si="0"/>
        <v>-1.2206250000000001</v>
      </c>
    </row>
    <row r="23" spans="1:4" s="1" customFormat="1" x14ac:dyDescent="0.2">
      <c r="A23" s="38">
        <v>36525</v>
      </c>
      <c r="B23" s="46">
        <v>-10.88</v>
      </c>
      <c r="C23" s="46">
        <f>AVERAGE(B$7:B23)</f>
        <v>-9.7970588235294116</v>
      </c>
      <c r="D23" s="47">
        <f t="shared" si="0"/>
        <v>-1.0829411764705892</v>
      </c>
    </row>
    <row r="24" spans="1:4" s="1" customFormat="1" x14ac:dyDescent="0.2">
      <c r="A24" s="38">
        <v>36616</v>
      </c>
      <c r="B24" s="46">
        <v>-10.31</v>
      </c>
      <c r="C24" s="46">
        <f>AVERAGE(B$7:B24)</f>
        <v>-9.8255555555555549</v>
      </c>
      <c r="D24" s="47">
        <f t="shared" si="0"/>
        <v>-0.48444444444444557</v>
      </c>
    </row>
    <row r="25" spans="1:4" s="1" customFormat="1" x14ac:dyDescent="0.2">
      <c r="A25" s="38">
        <v>36707</v>
      </c>
      <c r="B25" s="46">
        <v>-8.42</v>
      </c>
      <c r="C25" s="46">
        <f>AVERAGE(B$7:B25)</f>
        <v>-9.7515789473684205</v>
      </c>
      <c r="D25" s="47">
        <f t="shared" ref="D25:D84" si="1">B25-C25</f>
        <v>1.3315789473684205</v>
      </c>
    </row>
    <row r="26" spans="1:4" s="1" customFormat="1" x14ac:dyDescent="0.2">
      <c r="A26" s="38">
        <v>36799</v>
      </c>
      <c r="B26" s="46">
        <v>-7.07</v>
      </c>
      <c r="C26" s="46">
        <f>AVERAGE(B$7:B26)</f>
        <v>-9.6174999999999979</v>
      </c>
      <c r="D26" s="47">
        <f t="shared" si="1"/>
        <v>2.5474999999999977</v>
      </c>
    </row>
    <row r="27" spans="1:4" s="1" customFormat="1" x14ac:dyDescent="0.2">
      <c r="A27" s="38">
        <v>36891</v>
      </c>
      <c r="B27" s="46">
        <v>-5.85</v>
      </c>
      <c r="C27" s="46">
        <f>AVERAGE(B$7:B27)</f>
        <v>-9.4380952380952365</v>
      </c>
      <c r="D27" s="47">
        <f t="shared" si="1"/>
        <v>3.5880952380952369</v>
      </c>
    </row>
    <row r="28" spans="1:4" s="1" customFormat="1" x14ac:dyDescent="0.2">
      <c r="A28" s="38">
        <v>36981</v>
      </c>
      <c r="B28" s="46">
        <v>-5.72</v>
      </c>
      <c r="C28" s="46">
        <f>AVERAGE(B$7:B28)</f>
        <v>-9.2690909090909077</v>
      </c>
      <c r="D28" s="47">
        <f t="shared" si="1"/>
        <v>3.549090909090908</v>
      </c>
    </row>
    <row r="29" spans="1:4" s="1" customFormat="1" x14ac:dyDescent="0.2">
      <c r="A29" s="38">
        <v>37072</v>
      </c>
      <c r="B29" s="46">
        <v>-5.21</v>
      </c>
      <c r="C29" s="46">
        <f>AVERAGE(B$7:B29)</f>
        <v>-9.0926086956521726</v>
      </c>
      <c r="D29" s="47">
        <f t="shared" si="1"/>
        <v>3.8826086956521726</v>
      </c>
    </row>
    <row r="30" spans="1:4" s="1" customFormat="1" x14ac:dyDescent="0.2">
      <c r="A30" s="38">
        <v>37164</v>
      </c>
      <c r="B30" s="46">
        <v>-4.26</v>
      </c>
      <c r="C30" s="46">
        <f>AVERAGE(B$7:B30)</f>
        <v>-8.8912499999999977</v>
      </c>
      <c r="D30" s="47">
        <f t="shared" si="1"/>
        <v>4.6312499999999979</v>
      </c>
    </row>
    <row r="31" spans="1:4" s="1" customFormat="1" x14ac:dyDescent="0.2">
      <c r="A31" s="38">
        <v>37256</v>
      </c>
      <c r="B31" s="46">
        <v>-4.68</v>
      </c>
      <c r="C31" s="46">
        <f>AVERAGE(B$7:B31)</f>
        <v>-8.7227999999999994</v>
      </c>
      <c r="D31" s="47">
        <f t="shared" si="1"/>
        <v>4.0427999999999997</v>
      </c>
    </row>
    <row r="32" spans="1:4" s="1" customFormat="1" x14ac:dyDescent="0.2">
      <c r="A32" s="38">
        <v>37346</v>
      </c>
      <c r="B32" s="46">
        <v>-4.57</v>
      </c>
      <c r="C32" s="46">
        <f>AVERAGE(B$7:B32)</f>
        <v>-8.5630769230769221</v>
      </c>
      <c r="D32" s="47">
        <f t="shared" si="1"/>
        <v>3.9930769230769219</v>
      </c>
    </row>
    <row r="33" spans="1:4" s="1" customFormat="1" x14ac:dyDescent="0.2">
      <c r="A33" s="38">
        <v>37437</v>
      </c>
      <c r="B33" s="46">
        <v>-5.0999999999999996</v>
      </c>
      <c r="C33" s="46">
        <f>AVERAGE(B$7:B33)</f>
        <v>-8.4348148148148123</v>
      </c>
      <c r="D33" s="47">
        <f t="shared" si="1"/>
        <v>3.3348148148148127</v>
      </c>
    </row>
    <row r="34" spans="1:4" s="1" customFormat="1" x14ac:dyDescent="0.2">
      <c r="A34" s="38">
        <v>37529</v>
      </c>
      <c r="B34" s="46">
        <v>-5.32</v>
      </c>
      <c r="C34" s="46">
        <f>AVERAGE(B$7:B34)</f>
        <v>-8.3235714285714266</v>
      </c>
      <c r="D34" s="47">
        <f t="shared" si="1"/>
        <v>3.0035714285714263</v>
      </c>
    </row>
    <row r="35" spans="1:4" s="1" customFormat="1" x14ac:dyDescent="0.2">
      <c r="A35" s="38">
        <v>37621</v>
      </c>
      <c r="B35" s="46">
        <v>-5.09</v>
      </c>
      <c r="C35" s="46">
        <f>AVERAGE(B$7:B35)</f>
        <v>-8.2120689655172399</v>
      </c>
      <c r="D35" s="47">
        <f t="shared" si="1"/>
        <v>3.12206896551724</v>
      </c>
    </row>
    <row r="36" spans="1:4" s="1" customFormat="1" x14ac:dyDescent="0.2">
      <c r="A36" s="38">
        <v>37711</v>
      </c>
      <c r="B36" s="46">
        <v>-4.9000000000000004</v>
      </c>
      <c r="C36" s="46">
        <f>AVERAGE(B$7:B36)</f>
        <v>-8.1016666666666648</v>
      </c>
      <c r="D36" s="47">
        <f t="shared" si="1"/>
        <v>3.2016666666666644</v>
      </c>
    </row>
    <row r="37" spans="1:4" s="1" customFormat="1" x14ac:dyDescent="0.2">
      <c r="A37" s="38">
        <v>37802</v>
      </c>
      <c r="B37" s="46">
        <v>-5.47</v>
      </c>
      <c r="C37" s="46">
        <f>AVERAGE(B$7:B37)</f>
        <v>-8.0167741935483861</v>
      </c>
      <c r="D37" s="47">
        <f t="shared" si="1"/>
        <v>2.5467741935483863</v>
      </c>
    </row>
    <row r="38" spans="1:4" s="1" customFormat="1" x14ac:dyDescent="0.2">
      <c r="A38" s="38">
        <v>37894</v>
      </c>
      <c r="B38" s="46">
        <v>-6.35</v>
      </c>
      <c r="C38" s="46">
        <f>AVERAGE(B$7:B38)</f>
        <v>-7.9646874999999984</v>
      </c>
      <c r="D38" s="47">
        <f t="shared" si="1"/>
        <v>1.6146874999999987</v>
      </c>
    </row>
    <row r="39" spans="1:4" s="1" customFormat="1" x14ac:dyDescent="0.2">
      <c r="A39" s="38">
        <v>37986</v>
      </c>
      <c r="B39" s="46">
        <v>-6.7</v>
      </c>
      <c r="C39" s="46">
        <f>AVERAGE(B$7:B39)</f>
        <v>-7.9263636363636341</v>
      </c>
      <c r="D39" s="47">
        <f t="shared" si="1"/>
        <v>1.2263636363636339</v>
      </c>
    </row>
    <row r="40" spans="1:4" s="1" customFormat="1" x14ac:dyDescent="0.2">
      <c r="A40" s="38">
        <v>38077</v>
      </c>
      <c r="B40" s="46">
        <v>-7.64</v>
      </c>
      <c r="C40" s="46">
        <f>AVERAGE(B$7:B40)</f>
        <v>-7.9179411764705856</v>
      </c>
      <c r="D40" s="47">
        <f t="shared" si="1"/>
        <v>0.27794117647058592</v>
      </c>
    </row>
    <row r="41" spans="1:4" s="1" customFormat="1" x14ac:dyDescent="0.2">
      <c r="A41" s="38">
        <v>38168</v>
      </c>
      <c r="B41" s="46">
        <v>-8.1999999999999993</v>
      </c>
      <c r="C41" s="46">
        <f>AVERAGE(B$7:B41)</f>
        <v>-7.9259999999999975</v>
      </c>
      <c r="D41" s="47">
        <f t="shared" si="1"/>
        <v>-0.2740000000000018</v>
      </c>
    </row>
    <row r="42" spans="1:4" s="1" customFormat="1" x14ac:dyDescent="0.2">
      <c r="A42" s="38">
        <v>38260</v>
      </c>
      <c r="B42" s="46">
        <v>-8.5299999999999994</v>
      </c>
      <c r="C42" s="46">
        <f>AVERAGE(B$7:B42)</f>
        <v>-7.9427777777777742</v>
      </c>
      <c r="D42" s="47">
        <f t="shared" si="1"/>
        <v>-0.5872222222222252</v>
      </c>
    </row>
    <row r="43" spans="1:4" s="1" customFormat="1" x14ac:dyDescent="0.2">
      <c r="A43" s="38">
        <v>38352</v>
      </c>
      <c r="B43" s="46">
        <v>-7.61</v>
      </c>
      <c r="C43" s="46">
        <f>AVERAGE(B$7:B43)</f>
        <v>-7.933783783783781</v>
      </c>
      <c r="D43" s="47">
        <f t="shared" si="1"/>
        <v>0.3237837837837807</v>
      </c>
    </row>
    <row r="44" spans="1:4" s="1" customFormat="1" x14ac:dyDescent="0.2">
      <c r="A44" s="38">
        <v>38442</v>
      </c>
      <c r="B44" s="46">
        <v>-6.9</v>
      </c>
      <c r="C44" s="46">
        <f>AVERAGE(B$7:B44)</f>
        <v>-7.906578947368418</v>
      </c>
      <c r="D44" s="47">
        <f t="shared" si="1"/>
        <v>1.0065789473684177</v>
      </c>
    </row>
    <row r="45" spans="1:4" s="1" customFormat="1" x14ac:dyDescent="0.2">
      <c r="A45" s="38">
        <v>38533</v>
      </c>
      <c r="B45" s="46">
        <v>-6.68</v>
      </c>
      <c r="C45" s="46">
        <f>AVERAGE(B$7:B45)</f>
        <v>-7.8751282051282017</v>
      </c>
      <c r="D45" s="47">
        <f t="shared" si="1"/>
        <v>1.1951282051282019</v>
      </c>
    </row>
    <row r="46" spans="1:4" s="1" customFormat="1" x14ac:dyDescent="0.2">
      <c r="A46" s="38">
        <v>38625</v>
      </c>
      <c r="B46" s="46">
        <v>-7.09</v>
      </c>
      <c r="C46" s="46">
        <f>AVERAGE(B$7:B46)</f>
        <v>-7.8554999999999966</v>
      </c>
      <c r="D46" s="47">
        <f t="shared" si="1"/>
        <v>0.76549999999999674</v>
      </c>
    </row>
    <row r="47" spans="1:4" s="1" customFormat="1" x14ac:dyDescent="0.2">
      <c r="A47" s="38">
        <v>38717</v>
      </c>
      <c r="B47" s="46">
        <v>-7.27</v>
      </c>
      <c r="C47" s="46">
        <f>AVERAGE(B$7:B47)</f>
        <v>-7.841219512195118</v>
      </c>
      <c r="D47" s="47">
        <f t="shared" si="1"/>
        <v>0.57121951219511846</v>
      </c>
    </row>
    <row r="48" spans="1:4" s="1" customFormat="1" x14ac:dyDescent="0.2">
      <c r="A48" s="38">
        <v>38807</v>
      </c>
      <c r="B48" s="46">
        <v>-8.57</v>
      </c>
      <c r="C48" s="46">
        <f>AVERAGE(B$7:B48)</f>
        <v>-7.858571428571425</v>
      </c>
      <c r="D48" s="47">
        <f t="shared" si="1"/>
        <v>-0.7114285714285753</v>
      </c>
    </row>
    <row r="49" spans="1:4" s="1" customFormat="1" x14ac:dyDescent="0.2">
      <c r="A49" s="38">
        <v>38898</v>
      </c>
      <c r="B49" s="46">
        <v>-9.0299999999999994</v>
      </c>
      <c r="C49" s="46">
        <f>AVERAGE(B$7:B49)</f>
        <v>-7.8858139534883671</v>
      </c>
      <c r="D49" s="47">
        <f t="shared" si="1"/>
        <v>-1.1441860465116322</v>
      </c>
    </row>
    <row r="50" spans="1:4" s="1" customFormat="1" x14ac:dyDescent="0.2">
      <c r="A50" s="38">
        <v>38990</v>
      </c>
      <c r="B50" s="46">
        <v>-10.050000000000001</v>
      </c>
      <c r="C50" s="46">
        <f>AVERAGE(B$7:B50)</f>
        <v>-7.9349999999999961</v>
      </c>
      <c r="D50" s="47">
        <f t="shared" si="1"/>
        <v>-2.1150000000000047</v>
      </c>
    </row>
    <row r="51" spans="1:4" s="1" customFormat="1" x14ac:dyDescent="0.2">
      <c r="A51" s="38">
        <v>39082</v>
      </c>
      <c r="B51" s="46">
        <v>-10.9</v>
      </c>
      <c r="C51" s="46">
        <f>AVERAGE(B$7:B51)</f>
        <v>-8.0008888888888841</v>
      </c>
      <c r="D51" s="47">
        <f t="shared" si="1"/>
        <v>-2.8991111111111163</v>
      </c>
    </row>
    <row r="52" spans="1:4" s="1" customFormat="1" x14ac:dyDescent="0.2">
      <c r="A52" s="38">
        <v>39172</v>
      </c>
      <c r="B52" s="46">
        <v>-12.39</v>
      </c>
      <c r="C52" s="46">
        <f>AVERAGE(B$7:B52)</f>
        <v>-8.0963043478260825</v>
      </c>
      <c r="D52" s="47">
        <f t="shared" si="1"/>
        <v>-4.293695652173918</v>
      </c>
    </row>
    <row r="53" spans="1:4" s="1" customFormat="1" x14ac:dyDescent="0.2">
      <c r="A53" s="38">
        <v>39263</v>
      </c>
      <c r="B53" s="46">
        <v>-14.2</v>
      </c>
      <c r="C53" s="46">
        <f>AVERAGE(B$7:B53)</f>
        <v>-8.2261702127659522</v>
      </c>
      <c r="D53" s="47">
        <f t="shared" si="1"/>
        <v>-5.9738297872340471</v>
      </c>
    </row>
    <row r="54" spans="1:4" s="1" customFormat="1" x14ac:dyDescent="0.2">
      <c r="A54" s="38">
        <v>39355</v>
      </c>
      <c r="B54" s="46">
        <v>-14.59</v>
      </c>
      <c r="C54" s="46">
        <f>AVERAGE(B$7:B54)</f>
        <v>-8.3587499999999952</v>
      </c>
      <c r="D54" s="47">
        <f t="shared" si="1"/>
        <v>-6.2312500000000046</v>
      </c>
    </row>
    <row r="55" spans="1:4" s="1" customFormat="1" x14ac:dyDescent="0.2">
      <c r="A55" s="38">
        <v>39447</v>
      </c>
      <c r="B55" s="46">
        <v>-15.48</v>
      </c>
      <c r="C55" s="46">
        <f>AVERAGE(B$7:B55)</f>
        <v>-8.5040816326530564</v>
      </c>
      <c r="D55" s="47">
        <f t="shared" si="1"/>
        <v>-6.975918367346944</v>
      </c>
    </row>
    <row r="56" spans="1:4" s="1" customFormat="1" x14ac:dyDescent="0.2">
      <c r="A56" s="38">
        <v>39538</v>
      </c>
      <c r="B56" s="46">
        <v>-16.84</v>
      </c>
      <c r="C56" s="46">
        <f>AVERAGE(B$7:B56)</f>
        <v>-8.6707999999999945</v>
      </c>
      <c r="D56" s="47">
        <f t="shared" si="1"/>
        <v>-8.1692000000000053</v>
      </c>
    </row>
    <row r="57" spans="1:4" s="1" customFormat="1" x14ac:dyDescent="0.2">
      <c r="A57" s="38">
        <v>39629</v>
      </c>
      <c r="B57" s="46">
        <v>-16.690000000000001</v>
      </c>
      <c r="C57" s="46">
        <f>AVERAGE(B$7:B57)</f>
        <v>-8.8280392156862693</v>
      </c>
      <c r="D57" s="47">
        <f t="shared" si="1"/>
        <v>-7.861960784313732</v>
      </c>
    </row>
    <row r="58" spans="1:4" s="1" customFormat="1" x14ac:dyDescent="0.2">
      <c r="A58" s="38">
        <v>39721</v>
      </c>
      <c r="B58" s="46">
        <v>-15.99</v>
      </c>
      <c r="C58" s="46">
        <f>AVERAGE(B$7:B58)</f>
        <v>-8.9657692307692258</v>
      </c>
      <c r="D58" s="47">
        <f t="shared" si="1"/>
        <v>-7.0242307692307744</v>
      </c>
    </row>
    <row r="59" spans="1:4" s="1" customFormat="1" x14ac:dyDescent="0.2">
      <c r="A59" s="38">
        <v>39813</v>
      </c>
      <c r="B59" s="46">
        <v>-13.61</v>
      </c>
      <c r="C59" s="46">
        <f>AVERAGE(B$7:B59)</f>
        <v>-9.0533962264150905</v>
      </c>
      <c r="D59" s="47">
        <f t="shared" si="1"/>
        <v>-4.556603773584909</v>
      </c>
    </row>
    <row r="60" spans="1:4" s="1" customFormat="1" x14ac:dyDescent="0.2">
      <c r="A60" s="38">
        <v>39903</v>
      </c>
      <c r="B60" s="46">
        <v>-9.49</v>
      </c>
      <c r="C60" s="46">
        <f>AVERAGE(B$7:B60)</f>
        <v>-9.0614814814814775</v>
      </c>
      <c r="D60" s="47">
        <f t="shared" si="1"/>
        <v>-0.42851851851852274</v>
      </c>
    </row>
    <row r="61" spans="1:4" s="1" customFormat="1" x14ac:dyDescent="0.2">
      <c r="A61" s="38">
        <v>39994</v>
      </c>
      <c r="B61" s="46">
        <v>-5.55</v>
      </c>
      <c r="C61" s="46">
        <f>AVERAGE(B$7:B61)</f>
        <v>-8.9976363636363601</v>
      </c>
      <c r="D61" s="47">
        <f t="shared" si="1"/>
        <v>3.4476363636363603</v>
      </c>
    </row>
    <row r="62" spans="1:4" s="1" customFormat="1" x14ac:dyDescent="0.2">
      <c r="A62" s="38">
        <v>40086</v>
      </c>
      <c r="B62" s="46">
        <v>-2.29</v>
      </c>
      <c r="C62" s="46">
        <f>AVERAGE(B$7:B62)</f>
        <v>-8.87785714285714</v>
      </c>
      <c r="D62" s="47">
        <f t="shared" si="1"/>
        <v>6.58785714285714</v>
      </c>
    </row>
    <row r="63" spans="1:4" s="1" customFormat="1" x14ac:dyDescent="0.2">
      <c r="A63" s="38">
        <v>40178</v>
      </c>
      <c r="B63" s="46">
        <v>1.43</v>
      </c>
      <c r="C63" s="46">
        <f>AVERAGE(B$7:B63)</f>
        <v>-8.697017543859646</v>
      </c>
      <c r="D63" s="47">
        <f t="shared" si="1"/>
        <v>10.127017543859646</v>
      </c>
    </row>
    <row r="64" spans="1:4" s="1" customFormat="1" x14ac:dyDescent="0.2">
      <c r="A64" s="38">
        <v>40268</v>
      </c>
      <c r="B64" s="46">
        <v>1.29</v>
      </c>
      <c r="C64" s="46">
        <f>AVERAGE(B$7:B64)</f>
        <v>-8.524827586206893</v>
      </c>
      <c r="D64" s="47">
        <f t="shared" si="1"/>
        <v>9.8148275862068921</v>
      </c>
    </row>
    <row r="65" spans="1:4" s="1" customFormat="1" x14ac:dyDescent="0.2">
      <c r="A65" s="38">
        <v>40359</v>
      </c>
      <c r="B65" s="46">
        <v>1.69</v>
      </c>
      <c r="C65" s="46">
        <f>AVERAGE(B$7:B65)</f>
        <v>-8.3516949152542335</v>
      </c>
      <c r="D65" s="47">
        <f t="shared" si="1"/>
        <v>10.041694915254233</v>
      </c>
    </row>
    <row r="66" spans="1:4" s="1" customFormat="1" x14ac:dyDescent="0.2">
      <c r="A66" s="38">
        <v>40451</v>
      </c>
      <c r="B66" s="46">
        <v>1.24</v>
      </c>
      <c r="C66" s="46">
        <f>AVERAGE(B$7:B66)</f>
        <v>-8.1918333333333297</v>
      </c>
      <c r="D66" s="47">
        <f t="shared" si="1"/>
        <v>9.43183333333333</v>
      </c>
    </row>
    <row r="67" spans="1:4" s="1" customFormat="1" x14ac:dyDescent="0.2">
      <c r="A67" s="38">
        <v>40543</v>
      </c>
      <c r="B67" s="46">
        <v>-1.28</v>
      </c>
      <c r="C67" s="46">
        <f>AVERAGE(B$7:B67)</f>
        <v>-8.07852459016393</v>
      </c>
      <c r="D67" s="47">
        <f t="shared" si="1"/>
        <v>6.7985245901639297</v>
      </c>
    </row>
    <row r="68" spans="1:4" s="1" customFormat="1" x14ac:dyDescent="0.2">
      <c r="A68" s="38">
        <v>40633</v>
      </c>
      <c r="B68" s="46">
        <v>-2.2200000000000002</v>
      </c>
      <c r="C68" s="46">
        <f>AVERAGE(B$7:B68)</f>
        <v>-7.984032258064512</v>
      </c>
      <c r="D68" s="47">
        <f t="shared" si="1"/>
        <v>5.7640322580645122</v>
      </c>
    </row>
    <row r="69" spans="1:4" s="1" customFormat="1" x14ac:dyDescent="0.2">
      <c r="A69" s="38">
        <v>40724</v>
      </c>
      <c r="B69" s="46">
        <v>-3.26</v>
      </c>
      <c r="C69" s="46">
        <f>AVERAGE(B$7:B69)</f>
        <v>-7.9090476190476151</v>
      </c>
      <c r="D69" s="47">
        <f t="shared" si="1"/>
        <v>4.6490476190476153</v>
      </c>
    </row>
    <row r="70" spans="1:4" s="1" customFormat="1" x14ac:dyDescent="0.2">
      <c r="A70" s="38">
        <v>40816</v>
      </c>
      <c r="B70" s="46">
        <v>-3.62</v>
      </c>
      <c r="C70" s="46">
        <f>AVERAGE(B$7:B70)</f>
        <v>-7.8420312499999962</v>
      </c>
      <c r="D70" s="47">
        <f t="shared" si="1"/>
        <v>4.2220312499999961</v>
      </c>
    </row>
    <row r="71" spans="1:4" s="1" customFormat="1" x14ac:dyDescent="0.2">
      <c r="A71" s="38">
        <v>40908</v>
      </c>
      <c r="B71" s="46">
        <v>-4.55</v>
      </c>
      <c r="C71" s="46">
        <f>AVERAGE(B$7:B71)</f>
        <v>-7.7913846153846116</v>
      </c>
      <c r="D71" s="47">
        <f t="shared" si="1"/>
        <v>3.2413846153846118</v>
      </c>
    </row>
    <row r="72" spans="1:4" s="1" customFormat="1" x14ac:dyDescent="0.2">
      <c r="A72" s="38">
        <v>40999</v>
      </c>
      <c r="B72" s="46">
        <v>-5.16</v>
      </c>
      <c r="C72" s="46">
        <f>AVERAGE(B$7:B72)</f>
        <v>-7.7515151515151484</v>
      </c>
      <c r="D72" s="47">
        <f t="shared" si="1"/>
        <v>2.5915151515151482</v>
      </c>
    </row>
    <row r="73" spans="1:4" s="1" customFormat="1" x14ac:dyDescent="0.2">
      <c r="A73" s="38">
        <v>41090</v>
      </c>
      <c r="B73" s="46">
        <v>-3.4</v>
      </c>
      <c r="C73" s="46">
        <f>AVERAGE(B$7:B73)</f>
        <v>-7.6865671641791007</v>
      </c>
      <c r="D73" s="47">
        <f t="shared" si="1"/>
        <v>4.2865671641791003</v>
      </c>
    </row>
    <row r="74" spans="1:4" s="1" customFormat="1" x14ac:dyDescent="0.2">
      <c r="A74" s="38">
        <v>41182</v>
      </c>
      <c r="B74" s="46">
        <v>-3.16</v>
      </c>
      <c r="C74" s="46">
        <f>AVERAGE(B$7:B74)</f>
        <v>-7.6199999999999966</v>
      </c>
      <c r="D74" s="47">
        <f t="shared" si="1"/>
        <v>4.4599999999999964</v>
      </c>
    </row>
    <row r="75" spans="1:4" s="1" customFormat="1" x14ac:dyDescent="0.2">
      <c r="A75" s="38">
        <v>41274</v>
      </c>
      <c r="B75" s="46">
        <v>-1.41</v>
      </c>
      <c r="C75" s="46">
        <f>AVERAGE(B$7:B75)</f>
        <v>-7.5299999999999958</v>
      </c>
      <c r="D75" s="47">
        <f t="shared" si="1"/>
        <v>6.1199999999999957</v>
      </c>
    </row>
    <row r="76" spans="1:4" s="1" customFormat="1" x14ac:dyDescent="0.2">
      <c r="A76" s="38">
        <v>41364</v>
      </c>
      <c r="B76" s="46">
        <v>0.39</v>
      </c>
      <c r="C76" s="46">
        <f>AVERAGE(B$7:B76)</f>
        <v>-7.4168571428571388</v>
      </c>
      <c r="D76" s="47">
        <f t="shared" si="1"/>
        <v>7.8068571428571385</v>
      </c>
    </row>
    <row r="77" spans="1:4" s="1" customFormat="1" x14ac:dyDescent="0.2">
      <c r="A77" s="38">
        <v>41455</v>
      </c>
      <c r="B77" s="46">
        <v>7.0000000000000007E-2</v>
      </c>
      <c r="C77" s="46">
        <f>AVERAGE(B$7:B77)</f>
        <v>-7.3114084507042207</v>
      </c>
      <c r="D77" s="47">
        <f t="shared" si="1"/>
        <v>7.381408450704221</v>
      </c>
    </row>
    <row r="78" spans="1:4" s="1" customFormat="1" x14ac:dyDescent="0.2">
      <c r="A78" s="38">
        <v>41547</v>
      </c>
      <c r="B78" s="46">
        <v>0.77</v>
      </c>
      <c r="C78" s="46">
        <f>AVERAGE(B$7:B78)</f>
        <v>-7.1991666666666623</v>
      </c>
      <c r="D78" s="47">
        <f t="shared" si="1"/>
        <v>7.9691666666666627</v>
      </c>
    </row>
    <row r="79" spans="1:4" s="1" customFormat="1" x14ac:dyDescent="0.2">
      <c r="A79" s="38">
        <v>41639</v>
      </c>
      <c r="B79" s="46">
        <v>0.84</v>
      </c>
      <c r="C79" s="46">
        <f>AVERAGE(B$7:B79)</f>
        <v>-7.0890410958904067</v>
      </c>
      <c r="D79" s="47">
        <f t="shared" si="1"/>
        <v>7.9290410958904065</v>
      </c>
    </row>
    <row r="80" spans="1:4" s="1" customFormat="1" x14ac:dyDescent="0.2">
      <c r="A80" s="38">
        <v>41729</v>
      </c>
      <c r="B80" s="46">
        <v>1.1100000000000001</v>
      </c>
      <c r="C80" s="46">
        <f>AVERAGE(B$7:B80)</f>
        <v>-6.9782432432432389</v>
      </c>
      <c r="D80" s="47">
        <f t="shared" si="1"/>
        <v>8.0882432432432392</v>
      </c>
    </row>
    <row r="81" spans="1:4" s="1" customFormat="1" x14ac:dyDescent="0.2">
      <c r="A81" s="38">
        <v>41820</v>
      </c>
      <c r="B81" s="46">
        <v>0.91</v>
      </c>
      <c r="C81" s="46">
        <f>AVERAGE(B$7:B81)</f>
        <v>-6.873066666666662</v>
      </c>
      <c r="D81" s="47">
        <f t="shared" si="1"/>
        <v>7.7830666666666621</v>
      </c>
    </row>
    <row r="82" spans="1:4" s="1" customFormat="1" x14ac:dyDescent="0.2">
      <c r="A82" s="38">
        <v>41912</v>
      </c>
      <c r="B82" s="46">
        <v>2.48</v>
      </c>
      <c r="C82" s="46">
        <f>AVERAGE(B$7:B82)</f>
        <v>-6.7499999999999956</v>
      </c>
      <c r="D82" s="47">
        <f>B82-C82</f>
        <v>9.2299999999999951</v>
      </c>
    </row>
    <row r="83" spans="1:4" s="1" customFormat="1" x14ac:dyDescent="0.2">
      <c r="A83" s="38">
        <v>42004</v>
      </c>
      <c r="B83" s="46">
        <v>3.17</v>
      </c>
      <c r="C83" s="46">
        <f>AVERAGE(B$7:B83)</f>
        <v>-6.6211688311688262</v>
      </c>
      <c r="D83" s="47">
        <f t="shared" si="1"/>
        <v>9.7911688311688252</v>
      </c>
    </row>
    <row r="84" spans="1:4" s="1" customFormat="1" x14ac:dyDescent="0.2">
      <c r="A84" s="38">
        <v>42094</v>
      </c>
      <c r="B84" s="78">
        <v>2.2799999999999998</v>
      </c>
      <c r="C84" s="46">
        <f>AVERAGE(B$7:B84)</f>
        <v>-6.507051282051278</v>
      </c>
      <c r="D84" s="47">
        <f t="shared" si="1"/>
        <v>8.7870512820512783</v>
      </c>
    </row>
    <row r="85" spans="1:4" s="1" customFormat="1" x14ac:dyDescent="0.2">
      <c r="A85" s="38">
        <v>42185</v>
      </c>
      <c r="B85" s="78">
        <v>0.6</v>
      </c>
      <c r="C85" s="46">
        <f>AVERAGE(B$7:B85)</f>
        <v>-6.4170886075949323</v>
      </c>
      <c r="D85" s="47">
        <f t="shared" ref="D85:D90" si="2">B85-C85</f>
        <v>7.0170886075949319</v>
      </c>
    </row>
    <row r="86" spans="1:4" s="1" customFormat="1" x14ac:dyDescent="0.2">
      <c r="A86" s="38">
        <v>42277</v>
      </c>
      <c r="B86" s="78">
        <v>-1.61</v>
      </c>
      <c r="C86" s="46">
        <f>AVERAGE(B$7:B86)</f>
        <v>-6.3569999999999958</v>
      </c>
      <c r="D86" s="47">
        <f t="shared" si="2"/>
        <v>4.7469999999999954</v>
      </c>
    </row>
    <row r="87" spans="1:4" s="1" customFormat="1" x14ac:dyDescent="0.2">
      <c r="A87" s="38">
        <v>42369</v>
      </c>
      <c r="B87" s="78">
        <v>-2.2599999999999998</v>
      </c>
      <c r="C87" s="46">
        <f>AVERAGE(B$7:B87)</f>
        <v>-6.3064197530864154</v>
      </c>
      <c r="D87" s="47">
        <f t="shared" si="2"/>
        <v>4.0464197530864157</v>
      </c>
    </row>
    <row r="88" spans="1:4" s="1" customFormat="1" x14ac:dyDescent="0.2">
      <c r="A88" s="38">
        <v>42460</v>
      </c>
      <c r="B88" s="78">
        <v>-1.71</v>
      </c>
      <c r="C88" s="46">
        <f>AVERAGE(B$7:B88)</f>
        <v>-6.2503658536585318</v>
      </c>
      <c r="D88" s="47">
        <f t="shared" si="2"/>
        <v>4.5403658536585318</v>
      </c>
    </row>
    <row r="89" spans="1:4" s="1" customFormat="1" x14ac:dyDescent="0.2">
      <c r="A89" s="38">
        <v>42551</v>
      </c>
      <c r="B89" s="78">
        <v>-1.1100000000000001</v>
      </c>
      <c r="C89" s="46">
        <f>AVERAGE(B$7:B89)</f>
        <v>-6.1884337349397551</v>
      </c>
      <c r="D89" s="47">
        <f t="shared" si="2"/>
        <v>5.0784337349397548</v>
      </c>
    </row>
    <row r="90" spans="1:4" s="1" customFormat="1" x14ac:dyDescent="0.2">
      <c r="A90" s="38">
        <v>42643</v>
      </c>
      <c r="B90" s="78">
        <v>-0.76</v>
      </c>
      <c r="C90" s="46">
        <f>AVERAGE(B$7:B90)</f>
        <v>-6.1238095238095198</v>
      </c>
      <c r="D90" s="47">
        <f t="shared" si="2"/>
        <v>5.36380952380952</v>
      </c>
    </row>
    <row r="91" spans="1:4" s="1" customFormat="1" x14ac:dyDescent="0.2">
      <c r="A91" s="38">
        <v>42735</v>
      </c>
      <c r="B91" s="78">
        <v>-0.77</v>
      </c>
      <c r="C91" s="46">
        <f>AVERAGE(B$7:B91)</f>
        <v>-6.0608235294117598</v>
      </c>
      <c r="D91" s="47">
        <f t="shared" ref="D91:D98" si="3">B91-C91</f>
        <v>5.2908235294117603</v>
      </c>
    </row>
    <row r="92" spans="1:4" s="1" customFormat="1" x14ac:dyDescent="0.2">
      <c r="A92" s="38">
        <v>42825</v>
      </c>
      <c r="B92" s="78">
        <v>-0.8</v>
      </c>
      <c r="C92" s="46">
        <f>AVERAGE(B$7:B92)</f>
        <v>-5.999651162790693</v>
      </c>
      <c r="D92" s="47">
        <f t="shared" si="3"/>
        <v>5.1996511627906932</v>
      </c>
    </row>
    <row r="93" spans="1:4" s="1" customFormat="1" x14ac:dyDescent="0.2">
      <c r="A93" s="38">
        <v>42916</v>
      </c>
      <c r="B93" s="78">
        <v>-0.22</v>
      </c>
      <c r="C93" s="46">
        <f>AVERAGE(B$7:B93)</f>
        <v>-5.9332183908045932</v>
      </c>
      <c r="D93" s="47">
        <f t="shared" si="3"/>
        <v>5.7132183908045935</v>
      </c>
    </row>
    <row r="94" spans="1:4" s="1" customFormat="1" x14ac:dyDescent="0.2">
      <c r="A94" s="38">
        <v>43008</v>
      </c>
      <c r="B94" s="78">
        <v>0.17</v>
      </c>
      <c r="C94" s="46">
        <f>AVERAGE(B$7:B94)</f>
        <v>-5.8638636363636323</v>
      </c>
      <c r="D94" s="47">
        <f t="shared" si="3"/>
        <v>6.0338636363636322</v>
      </c>
    </row>
    <row r="95" spans="1:4" s="1" customFormat="1" x14ac:dyDescent="0.2">
      <c r="A95" s="38">
        <v>43100</v>
      </c>
      <c r="B95" s="78">
        <v>0.88</v>
      </c>
      <c r="C95" s="46">
        <f>AVERAGE(B$7:B95)</f>
        <v>-5.7880898876404459</v>
      </c>
      <c r="D95" s="47">
        <f t="shared" si="3"/>
        <v>6.6680898876404457</v>
      </c>
    </row>
    <row r="96" spans="1:4" s="1" customFormat="1" x14ac:dyDescent="0.2">
      <c r="A96" s="38">
        <v>43190</v>
      </c>
      <c r="B96" s="78">
        <v>1.06</v>
      </c>
      <c r="C96" s="46">
        <f>AVERAGE(B$7:B96)</f>
        <v>-5.7119999999999971</v>
      </c>
      <c r="D96" s="47">
        <f t="shared" si="3"/>
        <v>6.7719999999999967</v>
      </c>
    </row>
    <row r="97" spans="1:4" s="1" customFormat="1" x14ac:dyDescent="0.2">
      <c r="A97" s="38">
        <v>43281</v>
      </c>
      <c r="B97" s="78">
        <v>1.18</v>
      </c>
      <c r="C97" s="46">
        <f>AVERAGE(B$7:B97)</f>
        <v>-5.6362637362637331</v>
      </c>
      <c r="D97" s="47">
        <f t="shared" si="3"/>
        <v>6.8162637362637328</v>
      </c>
    </row>
    <row r="98" spans="1:4" s="1" customFormat="1" x14ac:dyDescent="0.2">
      <c r="A98" s="38">
        <v>43373</v>
      </c>
      <c r="B98" s="78">
        <v>1.08</v>
      </c>
      <c r="C98" s="46">
        <f>AVERAGE(B$7:B98)</f>
        <v>-5.563260869565215</v>
      </c>
      <c r="D98" s="47">
        <f t="shared" si="3"/>
        <v>6.6432608695652151</v>
      </c>
    </row>
    <row r="99" spans="1:4" s="1" customFormat="1" x14ac:dyDescent="0.2">
      <c r="A99" s="38">
        <v>43465</v>
      </c>
      <c r="B99" s="78">
        <v>1.6</v>
      </c>
      <c r="C99" s="46">
        <f>AVERAGE(B$7:B99)</f>
        <v>-5.4862365591397824</v>
      </c>
      <c r="D99" s="47">
        <f>B99-C99</f>
        <v>7.0862365591397829</v>
      </c>
    </row>
    <row r="100" spans="1:4" s="1" customFormat="1" x14ac:dyDescent="0.2">
      <c r="A100" s="38"/>
      <c r="B100" s="78"/>
      <c r="C100" s="46"/>
      <c r="D100" s="47"/>
    </row>
    <row r="101" spans="1:4" s="1" customFormat="1" x14ac:dyDescent="0.2">
      <c r="A101" s="38"/>
      <c r="B101" s="78"/>
      <c r="C101" s="46"/>
      <c r="D101" s="47"/>
    </row>
    <row r="102" spans="1:4" s="1" customFormat="1" x14ac:dyDescent="0.2">
      <c r="A102" s="38"/>
      <c r="B102" s="78"/>
      <c r="C102" s="46"/>
      <c r="D102" s="47"/>
    </row>
    <row r="103" spans="1:4" s="1" customFormat="1" x14ac:dyDescent="0.2">
      <c r="A103" s="38"/>
      <c r="B103" s="78"/>
      <c r="C103" s="46"/>
      <c r="D103" s="47"/>
    </row>
    <row r="104" spans="1:4" s="1" customFormat="1" x14ac:dyDescent="0.2">
      <c r="A104" s="38"/>
      <c r="B104" s="78"/>
      <c r="C104" s="46"/>
      <c r="D104" s="47"/>
    </row>
    <row r="105" spans="1:4" s="1" customFormat="1" x14ac:dyDescent="0.2">
      <c r="A105" s="38"/>
      <c r="B105" s="78"/>
      <c r="C105" s="46"/>
      <c r="D105" s="47"/>
    </row>
    <row r="106" spans="1:4" s="1" customFormat="1" x14ac:dyDescent="0.2">
      <c r="A106" s="38"/>
      <c r="B106" s="78"/>
      <c r="C106" s="46"/>
      <c r="D106" s="47"/>
    </row>
  </sheetData>
  <mergeCells count="1">
    <mergeCell ref="A3:D3"/>
  </mergeCells>
  <pageMargins left="0.7" right="0.7" top="0.75" bottom="0.75" header="0.3" footer="0.3"/>
  <pageSetup paperSize="9" scale="57" orientation="portrait" r:id="rId1"/>
  <headerFooter>
    <oddHeader>&amp;R&amp;"Arial,Regular"&amp;10Page &amp;P of &amp;N</oddHeader>
  </headerFooter>
  <ignoredErrors>
    <ignoredError sqref="C82:C84 C19:C81"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11</vt:i4>
      </vt:variant>
      <vt:variant>
        <vt:lpstr>Charts</vt:lpstr>
      </vt:variant>
      <vt:variant>
        <vt:i4>2</vt:i4>
      </vt:variant>
      <vt:variant>
        <vt:lpstr>Named Ranges</vt:lpstr>
      </vt:variant>
      <vt:variant>
        <vt:i4>10</vt:i4>
      </vt:variant>
    </vt:vector>
  </HeadingPairs>
  <TitlesOfParts>
    <vt:vector size="23" baseType="lpstr">
      <vt:lpstr>Turinys</vt:lpstr>
      <vt:lpstr>1.1.Sprendimas</vt:lpstr>
      <vt:lpstr>1.2.Orientacinės AKR normos</vt:lpstr>
      <vt:lpstr>2.1.</vt:lpstr>
      <vt:lpstr>2.2.</vt:lpstr>
      <vt:lpstr>3.1.</vt:lpstr>
      <vt:lpstr>3.2.</vt:lpstr>
      <vt:lpstr>3.3.</vt:lpstr>
      <vt:lpstr>3.4.</vt:lpstr>
      <vt:lpstr>4.Kiti rodikliai</vt:lpstr>
      <vt:lpstr>Extra</vt:lpstr>
      <vt:lpstr>1 pav. Orientacinė norma</vt:lpstr>
      <vt:lpstr>2 pav. Stand. orientacinė norma</vt:lpstr>
      <vt:lpstr>'1.1.Sprendimas'!Print_Area</vt:lpstr>
      <vt:lpstr>'1.2.Orientacinės AKR normos'!Print_Area</vt:lpstr>
      <vt:lpstr>'2.1.'!Print_Area</vt:lpstr>
      <vt:lpstr>'2.2.'!Print_Area</vt:lpstr>
      <vt:lpstr>'3.1.'!Print_Area</vt:lpstr>
      <vt:lpstr>'3.2.'!Print_Area</vt:lpstr>
      <vt:lpstr>'3.3.'!Print_Area</vt:lpstr>
      <vt:lpstr>'3.4.'!Print_Area</vt:lpstr>
      <vt:lpstr>'4.Kiti rodikliai'!Print_Area</vt:lpstr>
      <vt:lpstr>Turinys!Print_Area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2019-06-26T15:04:37Z</dcterms:modified>
</cp:coreProperties>
</file>