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L:\DSD.DSPS\Publikavimas_TVS\FRD duomenys\"/>
    </mc:Choice>
  </mc:AlternateContent>
  <xr:revisionPtr revIDLastSave="0" documentId="13_ncr:1_{7D1443B3-41A5-4919-A628-8099B9C9907A}" xr6:coauthVersionLast="47" xr6:coauthVersionMax="47" xr10:uidLastSave="{00000000-0000-0000-0000-000000000000}"/>
  <bookViews>
    <workbookView xWindow="-132" yWindow="-132" windowWidth="30984" windowHeight="16824" xr2:uid="{00000000-000D-0000-FFFF-FFFF00000000}"/>
  </bookViews>
  <sheets>
    <sheet name="SFPT analizė" sheetId="1" r:id="rId1"/>
    <sheet name="Sheet1" sheetId="2" state="hidden" r:id="rId2"/>
  </sheets>
  <definedNames>
    <definedName name="_xlnm._FilterDatabase" localSheetId="1" hidden="1">Sheet1!$D$21:$Q$38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5" i="1" l="1"/>
  <c r="C17" i="1"/>
  <c r="J52" i="1"/>
  <c r="I52" i="1"/>
  <c r="H52" i="1"/>
  <c r="G52" i="1"/>
  <c r="F52" i="1"/>
  <c r="E52" i="1"/>
  <c r="D52" i="1"/>
  <c r="J51" i="1"/>
  <c r="I51" i="1"/>
  <c r="H51" i="1"/>
  <c r="G51" i="1"/>
  <c r="F51" i="1"/>
  <c r="E51" i="1"/>
  <c r="D51" i="1"/>
  <c r="J50" i="1"/>
  <c r="I50" i="1"/>
  <c r="H50" i="1"/>
  <c r="G50" i="1"/>
  <c r="F50" i="1"/>
  <c r="E50" i="1"/>
  <c r="D50" i="1"/>
  <c r="J49" i="1"/>
  <c r="I49" i="1"/>
  <c r="H49" i="1"/>
  <c r="G49" i="1"/>
  <c r="F49" i="1"/>
  <c r="E49" i="1"/>
  <c r="D49" i="1"/>
  <c r="J48" i="1"/>
  <c r="I48" i="1"/>
  <c r="H48" i="1"/>
  <c r="G48" i="1"/>
  <c r="F48" i="1"/>
  <c r="E48" i="1"/>
  <c r="D48" i="1"/>
  <c r="J47" i="1"/>
  <c r="I47" i="1"/>
  <c r="H47" i="1"/>
  <c r="G47" i="1"/>
  <c r="F47" i="1"/>
  <c r="E47" i="1"/>
  <c r="D47" i="1"/>
  <c r="J46" i="1"/>
  <c r="I46" i="1"/>
  <c r="H46" i="1"/>
  <c r="G46" i="1"/>
  <c r="F46" i="1"/>
  <c r="E46" i="1"/>
  <c r="D46" i="1"/>
  <c r="J45" i="1"/>
  <c r="I45" i="1"/>
  <c r="H45" i="1"/>
  <c r="G45" i="1"/>
  <c r="F45" i="1"/>
  <c r="E45" i="1"/>
  <c r="D45" i="1"/>
  <c r="J44" i="1"/>
  <c r="I44" i="1"/>
  <c r="H44" i="1"/>
  <c r="G44" i="1"/>
  <c r="F44" i="1"/>
  <c r="E44" i="1"/>
  <c r="D44" i="1"/>
  <c r="J43" i="1"/>
  <c r="I43" i="1"/>
  <c r="H43" i="1"/>
  <c r="G43" i="1"/>
  <c r="F43" i="1"/>
  <c r="E43" i="1"/>
  <c r="D43" i="1"/>
  <c r="J42" i="1"/>
  <c r="I42" i="1"/>
  <c r="H42" i="1"/>
  <c r="G42" i="1"/>
  <c r="F42" i="1"/>
  <c r="E42" i="1"/>
  <c r="D42" i="1"/>
  <c r="J41" i="1"/>
  <c r="I41" i="1"/>
  <c r="H41" i="1"/>
  <c r="G41" i="1"/>
  <c r="F41" i="1"/>
  <c r="E41" i="1"/>
  <c r="D41" i="1"/>
  <c r="J40" i="1"/>
  <c r="I40" i="1"/>
  <c r="H40" i="1"/>
  <c r="G40" i="1"/>
  <c r="F40" i="1"/>
  <c r="E40" i="1"/>
  <c r="D40" i="1"/>
  <c r="C52" i="1"/>
  <c r="C51" i="1"/>
  <c r="C50" i="1"/>
  <c r="C49" i="1"/>
  <c r="C48" i="1"/>
  <c r="C47" i="1"/>
  <c r="C46" i="1"/>
  <c r="C45" i="1"/>
  <c r="C44" i="1"/>
  <c r="C43" i="1"/>
  <c r="C42" i="1"/>
  <c r="C41" i="1"/>
  <c r="C40" i="1"/>
  <c r="R55" i="2"/>
  <c r="Q55" i="2"/>
  <c r="P55" i="2"/>
  <c r="O55" i="2"/>
  <c r="N55" i="2"/>
  <c r="M55" i="2"/>
  <c r="L55" i="2"/>
  <c r="K55" i="2"/>
  <c r="J55" i="2"/>
  <c r="I55" i="2"/>
  <c r="H55" i="2"/>
  <c r="G55" i="2"/>
  <c r="F55" i="2"/>
  <c r="E55" i="2"/>
  <c r="C53" i="1" l="1"/>
</calcChain>
</file>

<file path=xl/sharedStrings.xml><?xml version="1.0" encoding="utf-8"?>
<sst xmlns="http://schemas.openxmlformats.org/spreadsheetml/2006/main" count="386" uniqueCount="69">
  <si>
    <t>SFPT</t>
  </si>
  <si>
    <t>Įsisteigimo data</t>
  </si>
  <si>
    <t>2017 m.</t>
  </si>
  <si>
    <t>2018 m.</t>
  </si>
  <si>
    <t>2019 m.</t>
  </si>
  <si>
    <t>2020 m.</t>
  </si>
  <si>
    <t>2021 m.</t>
  </si>
  <si>
    <t>2022 m.</t>
  </si>
  <si>
    <t>2023 m.</t>
  </si>
  <si>
    <t>2024 m.</t>
  </si>
  <si>
    <t>Finansuota, Eur</t>
  </si>
  <si>
    <t>UAB Profitus Crowdfunding</t>
  </si>
  <si>
    <t>2017.12.11</t>
  </si>
  <si>
    <t>UAB Trečia diena</t>
  </si>
  <si>
    <t>2017.09.25</t>
  </si>
  <si>
    <t>UAB 8 stars</t>
  </si>
  <si>
    <t>2020.02.24</t>
  </si>
  <si>
    <t>UAB Heavy Finance</t>
  </si>
  <si>
    <t>2020.08.24</t>
  </si>
  <si>
    <t>UAB InRento</t>
  </si>
  <si>
    <t>2020.07.27</t>
  </si>
  <si>
    <t>UAB Finansų bitė verslui</t>
  </si>
  <si>
    <t>2017.02.13</t>
  </si>
  <si>
    <t>UAB Crowdpear</t>
  </si>
  <si>
    <t>2022.01.25</t>
  </si>
  <si>
    <t>UAB Nordstreet</t>
  </si>
  <si>
    <t>2017.10.16</t>
  </si>
  <si>
    <t>UAB Perfect Sunday</t>
  </si>
  <si>
    <t>2024.04.16</t>
  </si>
  <si>
    <t>UAB FinoMark</t>
  </si>
  <si>
    <t>2021.02.01</t>
  </si>
  <si>
    <t>UAB Bendras finansavimas</t>
  </si>
  <si>
    <t>2016.08.23</t>
  </si>
  <si>
    <t>UAB Go investing</t>
  </si>
  <si>
    <t>2023.07.14</t>
  </si>
  <si>
    <t>UAB Greenit Crowd</t>
  </si>
  <si>
    <t>2023.07.25</t>
  </si>
  <si>
    <t>Sandoriai, vnt.</t>
  </si>
  <si>
    <t>Vidutinė vieno sandorio vertė, Eur</t>
  </si>
  <si>
    <t xml:space="preserve">2018 m. </t>
  </si>
  <si>
    <t xml:space="preserve">2021 m. </t>
  </si>
  <si>
    <t xml:space="preserve">2023 m. </t>
  </si>
  <si>
    <t>LEI</t>
  </si>
  <si>
    <t>brand</t>
  </si>
  <si>
    <t>984500C8F4CCFFEF6683</t>
  </si>
  <si>
    <t/>
  </si>
  <si>
    <t>984500906C7B7545R029</t>
  </si>
  <si>
    <t>894500CSOC2A7X9VN903</t>
  </si>
  <si>
    <t>984500A6ADBA20FASF95</t>
  </si>
  <si>
    <t>984500998CECE49A7C70</t>
  </si>
  <si>
    <t>8945004TJ3I0ERCUX850</t>
  </si>
  <si>
    <t>894500RQ7D6FLLSIGK48</t>
  </si>
  <si>
    <t>894500CI1V6B67I7HX51</t>
  </si>
  <si>
    <t>9845000909E2CCFD9O44</t>
  </si>
  <si>
    <t>984500ME084DE2A1C955</t>
  </si>
  <si>
    <t>894500MOTKGLPCGH3G40</t>
  </si>
  <si>
    <t>64888X80WUUY8850PI29</t>
  </si>
  <si>
    <t>6488346WHVW6B10O5V60</t>
  </si>
  <si>
    <t>first year</t>
  </si>
  <si>
    <t>UAB "Profitus Crowdfunding"</t>
  </si>
  <si>
    <t>UAB 8 stars (Letsinvest)</t>
  </si>
  <si>
    <t>UAB "FinoMark"</t>
  </si>
  <si>
    <t>UAB "Trečia diena" (Rontgen)</t>
  </si>
  <si>
    <t>UAB „Finansų bitė verslui“ (Finbee verslui)</t>
  </si>
  <si>
    <t>UAB HEAVY FINANCE</t>
  </si>
  <si>
    <t>UAB Inrento</t>
  </si>
  <si>
    <t>UAB „Perfect Sunday“ (BeMyBond)</t>
  </si>
  <si>
    <t>UAB „Bendras finansavimas“ (Savy)</t>
  </si>
  <si>
    <t>Iš viso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</si>
</sst>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AF7E"/>
        <bgColor indexed="64"/>
      </patternFill>
    </fill>
    <fill>
      <patternFill patternType="solid">
        <fgColor theme="3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3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horizontal="righ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3" fontId="0" fillId="0" borderId="2" xfId="0" applyNumberFormat="1" applyBorder="1" applyAlignment="1">
      <alignment vertical="center"/>
    </xf>
    <xf numFmtId="3" fontId="0" fillId="0" borderId="1" xfId="0" applyNumberFormat="1" applyBorder="1" applyAlignment="1">
      <alignment horizontal="right" vertical="center"/>
    </xf>
    <xf numFmtId="3" fontId="1" fillId="0" borderId="1" xfId="0" applyNumberFormat="1" applyFont="1" applyBorder="1" applyAlignment="1">
      <alignment horizontal="right" vertical="center"/>
    </xf>
    <xf numFmtId="0" fontId="0" fillId="0" borderId="1" xfId="0" applyBorder="1"/>
    <xf numFmtId="14" fontId="0" fillId="0" borderId="1" xfId="0" applyNumberFormat="1" applyBorder="1" applyAlignment="1">
      <alignment vertical="center" wrapText="1"/>
    </xf>
    <xf numFmtId="3" fontId="1" fillId="0" borderId="0" xfId="0" applyNumberFormat="1" applyFont="1" applyAlignment="1">
      <alignment horizontal="right" vertical="center"/>
    </xf>
    <xf numFmtId="3" fontId="0" fillId="0" borderId="1" xfId="0" applyNumberForma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4" xfId="0" applyFont="1" applyBorder="1" applyAlignment="1">
      <alignment horizontal="right" vertical="center"/>
    </xf>
    <xf numFmtId="3" fontId="1" fillId="0" borderId="0" xfId="0" applyNumberFormat="1" applyFont="1" applyAlignment="1">
      <alignment vertical="center"/>
    </xf>
    <xf numFmtId="0" fontId="1" fillId="0" borderId="7" xfId="0" applyFont="1" applyBorder="1" applyAlignment="1">
      <alignment horizontal="right" vertical="center"/>
    </xf>
    <xf numFmtId="0" fontId="1" fillId="0" borderId="7" xfId="0" applyFont="1" applyBorder="1" applyAlignment="1">
      <alignment vertical="center"/>
    </xf>
    <xf numFmtId="3" fontId="1" fillId="0" borderId="7" xfId="0" applyNumberFormat="1" applyFont="1" applyBorder="1" applyAlignment="1">
      <alignment vertical="center"/>
    </xf>
    <xf numFmtId="3" fontId="1" fillId="0" borderId="7" xfId="0" applyNumberFormat="1" applyFont="1" applyBorder="1" applyAlignment="1">
      <alignment horizontal="right" vertical="center"/>
    </xf>
    <xf numFmtId="0" fontId="1" fillId="3" borderId="7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AF7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t-LT"/>
        </a:p>
      </c:txPr>
    </c:title>
    <c:autoTitleDeleted val="0"/>
    <c:plotArea>
      <c:layout>
        <c:manualLayout>
          <c:layoutTarget val="inner"/>
          <c:xMode val="edge"/>
          <c:yMode val="edge"/>
          <c:x val="0.10648873898091503"/>
          <c:y val="0.10546019583589307"/>
          <c:w val="0.86955365278068597"/>
          <c:h val="0.6038761359168718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Sheet1!$D$55</c:f>
              <c:strCache>
                <c:ptCount val="1"/>
                <c:pt idx="0">
                  <c:v>first year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Sheet1!$E$54:$P$54</c:f>
              <c:strCache>
                <c:ptCount val="12"/>
                <c:pt idx="0">
                  <c:v>UAB Profitus Crowdfunding</c:v>
                </c:pt>
                <c:pt idx="1">
                  <c:v>UAB Trečia diena</c:v>
                </c:pt>
                <c:pt idx="2">
                  <c:v>UAB 8 stars</c:v>
                </c:pt>
                <c:pt idx="3">
                  <c:v>UAB Heavy Finance</c:v>
                </c:pt>
                <c:pt idx="4">
                  <c:v>UAB InRento</c:v>
                </c:pt>
                <c:pt idx="5">
                  <c:v>UAB Finansų bitė verslui</c:v>
                </c:pt>
                <c:pt idx="6">
                  <c:v>UAB Crowdpear</c:v>
                </c:pt>
                <c:pt idx="7">
                  <c:v>UAB Nordstreet</c:v>
                </c:pt>
                <c:pt idx="8">
                  <c:v>UAB Perfect Sunday</c:v>
                </c:pt>
                <c:pt idx="9">
                  <c:v>UAB FinoMark</c:v>
                </c:pt>
                <c:pt idx="10">
                  <c:v>UAB Bendras finansavimas</c:v>
                </c:pt>
                <c:pt idx="11">
                  <c:v>UAB Go investing</c:v>
                </c:pt>
              </c:strCache>
            </c:strRef>
          </c:cat>
          <c:val>
            <c:numRef>
              <c:f>Sheet1!$E$55:$P$55</c:f>
              <c:numCache>
                <c:formatCode>General</c:formatCode>
                <c:ptCount val="12"/>
                <c:pt idx="0">
                  <c:v>1496100</c:v>
                </c:pt>
                <c:pt idx="1">
                  <c:v>3300000</c:v>
                </c:pt>
                <c:pt idx="2">
                  <c:v>4087863</c:v>
                </c:pt>
                <c:pt idx="3">
                  <c:v>2113583.2800000003</c:v>
                </c:pt>
                <c:pt idx="4">
                  <c:v>70400</c:v>
                </c:pt>
                <c:pt idx="5">
                  <c:v>1290650</c:v>
                </c:pt>
                <c:pt idx="6">
                  <c:v>4848900</c:v>
                </c:pt>
                <c:pt idx="7">
                  <c:v>851670</c:v>
                </c:pt>
                <c:pt idx="8">
                  <c:v>9761000</c:v>
                </c:pt>
                <c:pt idx="9">
                  <c:v>601500</c:v>
                </c:pt>
                <c:pt idx="10">
                  <c:v>56293</c:v>
                </c:pt>
                <c:pt idx="11">
                  <c:v>266900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6C7-46A3-88C2-096634640C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50039663"/>
        <c:axId val="1550040143"/>
      </c:barChart>
      <c:catAx>
        <c:axId val="15500396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t-LT"/>
          </a:p>
        </c:txPr>
        <c:crossAx val="1550040143"/>
        <c:crosses val="autoZero"/>
        <c:auto val="1"/>
        <c:lblAlgn val="ctr"/>
        <c:lblOffset val="100"/>
        <c:noMultiLvlLbl val="0"/>
      </c:catAx>
      <c:valAx>
        <c:axId val="155004014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\ [$EUR]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t-LT"/>
          </a:p>
        </c:txPr>
        <c:crossAx val="155003966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t-LT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290511</xdr:colOff>
      <xdr:row>11</xdr:row>
      <xdr:rowOff>171451</xdr:rowOff>
    </xdr:from>
    <xdr:to>
      <xdr:col>31</xdr:col>
      <xdr:colOff>476250</xdr:colOff>
      <xdr:row>41</xdr:row>
      <xdr:rowOff>85725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88AAD040-7F35-5F80-9561-248738CB0A1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3"/>
  <sheetViews>
    <sheetView tabSelected="1" workbookViewId="0">
      <pane xSplit="1" topLeftCell="D1" activePane="topRight" state="frozen"/>
      <selection pane="topRight" sqref="A1:J1"/>
    </sheetView>
  </sheetViews>
  <sheetFormatPr defaultColWidth="8.88671875" defaultRowHeight="14.4" x14ac:dyDescent="0.3"/>
  <cols>
    <col min="1" max="1" width="46.5546875" style="1" bestFit="1" customWidth="1"/>
    <col min="2" max="2" width="15.109375" style="1" bestFit="1" customWidth="1"/>
    <col min="3" max="3" width="14.6640625" style="1" customWidth="1"/>
    <col min="4" max="4" width="15.33203125" style="1" customWidth="1"/>
    <col min="5" max="8" width="14.6640625" style="1" customWidth="1"/>
    <col min="9" max="9" width="14.6640625" style="1" bestFit="1" customWidth="1"/>
    <col min="10" max="10" width="17.44140625" style="1" customWidth="1"/>
    <col min="11" max="11" width="25.6640625" style="1" bestFit="1" customWidth="1"/>
    <col min="12" max="16384" width="8.88671875" style="1"/>
  </cols>
  <sheetData>
    <row r="1" spans="1:12" x14ac:dyDescent="0.3">
      <c r="A1" s="25"/>
      <c r="B1" s="25"/>
      <c r="C1" s="25"/>
      <c r="D1" s="25"/>
      <c r="E1" s="25"/>
      <c r="F1" s="25"/>
      <c r="G1" s="25"/>
      <c r="H1" s="25"/>
      <c r="I1" s="25"/>
      <c r="J1" s="25"/>
    </row>
    <row r="2" spans="1:12" s="2" customFormat="1" x14ac:dyDescent="0.3">
      <c r="A2" s="27" t="s">
        <v>0</v>
      </c>
      <c r="B2" s="26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6</v>
      </c>
      <c r="H2" s="8" t="s">
        <v>7</v>
      </c>
      <c r="I2" s="8" t="s">
        <v>8</v>
      </c>
      <c r="J2" s="8" t="s">
        <v>9</v>
      </c>
    </row>
    <row r="3" spans="1:12" s="2" customFormat="1" x14ac:dyDescent="0.3">
      <c r="A3" s="27"/>
      <c r="B3" s="26"/>
      <c r="C3" s="8" t="s">
        <v>10</v>
      </c>
      <c r="D3" s="8" t="s">
        <v>10</v>
      </c>
      <c r="E3" s="8" t="s">
        <v>10</v>
      </c>
      <c r="F3" s="8" t="s">
        <v>10</v>
      </c>
      <c r="G3" s="8" t="s">
        <v>10</v>
      </c>
      <c r="H3" s="8" t="s">
        <v>10</v>
      </c>
      <c r="I3" s="8" t="s">
        <v>10</v>
      </c>
      <c r="J3" s="8" t="s">
        <v>10</v>
      </c>
    </row>
    <row r="4" spans="1:12" x14ac:dyDescent="0.3">
      <c r="A4" s="13" t="s">
        <v>59</v>
      </c>
      <c r="B4" s="14" t="s">
        <v>12</v>
      </c>
      <c r="C4" s="4">
        <v>0</v>
      </c>
      <c r="D4" s="4">
        <v>1496100</v>
      </c>
      <c r="E4" s="4">
        <v>7684975</v>
      </c>
      <c r="F4" s="4">
        <v>10029680</v>
      </c>
      <c r="G4" s="4">
        <v>24270035</v>
      </c>
      <c r="H4" s="4">
        <v>41182152</v>
      </c>
      <c r="I4" s="11">
        <v>59555547.5</v>
      </c>
      <c r="J4" s="11">
        <v>87565794</v>
      </c>
      <c r="K4"/>
      <c r="L4"/>
    </row>
    <row r="5" spans="1:12" x14ac:dyDescent="0.3">
      <c r="A5" s="5" t="s">
        <v>62</v>
      </c>
      <c r="B5" s="5" t="s">
        <v>14</v>
      </c>
      <c r="C5" s="4">
        <v>0</v>
      </c>
      <c r="D5" s="4">
        <v>3300000</v>
      </c>
      <c r="E5" s="4">
        <v>2069000</v>
      </c>
      <c r="F5" s="4">
        <v>5856000</v>
      </c>
      <c r="G5" s="4">
        <v>12197900</v>
      </c>
      <c r="H5" s="4">
        <v>23886200</v>
      </c>
      <c r="I5" s="11">
        <v>54606200</v>
      </c>
      <c r="J5" s="11">
        <v>65440300</v>
      </c>
      <c r="K5"/>
      <c r="L5"/>
    </row>
    <row r="6" spans="1:12" x14ac:dyDescent="0.3">
      <c r="A6" s="6" t="s">
        <v>60</v>
      </c>
      <c r="B6" s="6" t="s">
        <v>16</v>
      </c>
      <c r="C6" s="4">
        <v>0</v>
      </c>
      <c r="D6" s="4">
        <v>0</v>
      </c>
      <c r="E6" s="4">
        <v>0</v>
      </c>
      <c r="F6" s="4">
        <v>0</v>
      </c>
      <c r="G6" s="4">
        <v>4087863</v>
      </c>
      <c r="H6" s="4">
        <v>6865100</v>
      </c>
      <c r="I6" s="11">
        <v>14024178</v>
      </c>
      <c r="J6" s="11">
        <v>33694714</v>
      </c>
      <c r="K6"/>
      <c r="L6"/>
    </row>
    <row r="7" spans="1:12" x14ac:dyDescent="0.3">
      <c r="A7" s="6" t="s">
        <v>64</v>
      </c>
      <c r="B7" s="6" t="s">
        <v>18</v>
      </c>
      <c r="C7" s="4">
        <v>0</v>
      </c>
      <c r="D7" s="4">
        <v>0</v>
      </c>
      <c r="E7" s="4">
        <v>0</v>
      </c>
      <c r="F7" s="4">
        <v>2113583.2800000003</v>
      </c>
      <c r="G7" s="4">
        <v>14204585.74</v>
      </c>
      <c r="H7" s="4">
        <v>17772660.880000003</v>
      </c>
      <c r="I7" s="11">
        <v>22474278</v>
      </c>
      <c r="J7" s="11">
        <v>17187122</v>
      </c>
      <c r="K7"/>
      <c r="L7"/>
    </row>
    <row r="8" spans="1:12" x14ac:dyDescent="0.3">
      <c r="A8" s="6" t="s">
        <v>65</v>
      </c>
      <c r="B8" s="6" t="s">
        <v>20</v>
      </c>
      <c r="C8" s="4">
        <v>0</v>
      </c>
      <c r="D8" s="4">
        <v>0</v>
      </c>
      <c r="E8" s="4">
        <v>0</v>
      </c>
      <c r="F8" s="4">
        <v>70400</v>
      </c>
      <c r="G8" s="4">
        <v>2286245</v>
      </c>
      <c r="H8" s="4">
        <v>4909100</v>
      </c>
      <c r="I8" s="11">
        <v>12649500</v>
      </c>
      <c r="J8" s="11">
        <v>16565700</v>
      </c>
      <c r="K8"/>
      <c r="L8"/>
    </row>
    <row r="9" spans="1:12" x14ac:dyDescent="0.3">
      <c r="A9" s="5" t="s">
        <v>63</v>
      </c>
      <c r="B9" s="5" t="s">
        <v>22</v>
      </c>
      <c r="C9" s="4">
        <v>1290650</v>
      </c>
      <c r="D9" s="4">
        <v>2840400.3</v>
      </c>
      <c r="E9" s="4">
        <v>3331700</v>
      </c>
      <c r="F9" s="4">
        <v>4698925</v>
      </c>
      <c r="G9" s="4">
        <v>7790700</v>
      </c>
      <c r="H9" s="4">
        <v>15006655</v>
      </c>
      <c r="I9" s="11">
        <v>22862305</v>
      </c>
      <c r="J9" s="11">
        <v>16338765</v>
      </c>
      <c r="K9"/>
      <c r="L9"/>
    </row>
    <row r="10" spans="1:12" x14ac:dyDescent="0.3">
      <c r="A10" s="6" t="s">
        <v>23</v>
      </c>
      <c r="B10" s="6" t="s">
        <v>24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11">
        <v>4848900</v>
      </c>
      <c r="J10" s="11">
        <v>13189600</v>
      </c>
      <c r="K10"/>
      <c r="L10"/>
    </row>
    <row r="11" spans="1:12" x14ac:dyDescent="0.3">
      <c r="A11" s="5" t="s">
        <v>25</v>
      </c>
      <c r="B11" s="5" t="s">
        <v>26</v>
      </c>
      <c r="C11" s="4">
        <v>0</v>
      </c>
      <c r="D11" s="4">
        <v>851670</v>
      </c>
      <c r="E11" s="4">
        <v>3052580</v>
      </c>
      <c r="F11" s="4">
        <v>6384920</v>
      </c>
      <c r="G11" s="4">
        <v>12276151</v>
      </c>
      <c r="H11" s="4">
        <v>8501900</v>
      </c>
      <c r="I11" s="11">
        <v>7292800</v>
      </c>
      <c r="J11" s="11">
        <v>10036294</v>
      </c>
      <c r="K11"/>
      <c r="L11"/>
    </row>
    <row r="12" spans="1:12" x14ac:dyDescent="0.3">
      <c r="A12" s="13" t="s">
        <v>66</v>
      </c>
      <c r="B12" s="6" t="s">
        <v>28</v>
      </c>
      <c r="C12" s="4"/>
      <c r="D12" s="4"/>
      <c r="E12" s="4"/>
      <c r="F12" s="4"/>
      <c r="G12" s="4"/>
      <c r="H12" s="4"/>
      <c r="I12" s="11"/>
      <c r="J12" s="11">
        <v>9761000</v>
      </c>
      <c r="K12"/>
      <c r="L12"/>
    </row>
    <row r="13" spans="1:12" x14ac:dyDescent="0.3">
      <c r="A13" s="6" t="s">
        <v>61</v>
      </c>
      <c r="B13" s="6" t="s">
        <v>30</v>
      </c>
      <c r="C13" s="4">
        <v>0</v>
      </c>
      <c r="D13" s="4">
        <v>0</v>
      </c>
      <c r="E13" s="4">
        <v>0</v>
      </c>
      <c r="F13" s="4">
        <v>0</v>
      </c>
      <c r="G13" s="4">
        <v>601500</v>
      </c>
      <c r="H13" s="4">
        <v>2678000</v>
      </c>
      <c r="I13" s="11">
        <v>4251771.25</v>
      </c>
      <c r="J13" s="11">
        <v>4848785</v>
      </c>
      <c r="K13"/>
      <c r="L13"/>
    </row>
    <row r="14" spans="1:12" x14ac:dyDescent="0.3">
      <c r="A14" s="5" t="s">
        <v>67</v>
      </c>
      <c r="B14" s="5" t="s">
        <v>32</v>
      </c>
      <c r="C14" s="4">
        <v>0</v>
      </c>
      <c r="D14" s="4">
        <v>56293</v>
      </c>
      <c r="E14" s="4">
        <v>292900</v>
      </c>
      <c r="F14" s="4">
        <v>368000</v>
      </c>
      <c r="G14" s="4">
        <v>1104350</v>
      </c>
      <c r="H14" s="4">
        <v>2010300</v>
      </c>
      <c r="I14" s="11">
        <v>2299400</v>
      </c>
      <c r="J14" s="11">
        <v>3524744</v>
      </c>
      <c r="K14"/>
      <c r="L14"/>
    </row>
    <row r="15" spans="1:12" x14ac:dyDescent="0.3">
      <c r="A15" s="13" t="s">
        <v>33</v>
      </c>
      <c r="B15" s="6" t="s">
        <v>34</v>
      </c>
      <c r="C15" s="4"/>
      <c r="D15" s="4"/>
      <c r="E15" s="4"/>
      <c r="F15" s="4"/>
      <c r="G15" s="4"/>
      <c r="H15" s="4"/>
      <c r="I15" s="11"/>
      <c r="J15" s="11">
        <v>266900</v>
      </c>
      <c r="K15"/>
      <c r="L15"/>
    </row>
    <row r="16" spans="1:12" x14ac:dyDescent="0.3">
      <c r="A16" t="s">
        <v>35</v>
      </c>
      <c r="B16" s="14" t="s">
        <v>36</v>
      </c>
      <c r="C16" s="4"/>
      <c r="D16" s="4"/>
      <c r="E16" s="4"/>
      <c r="F16" s="4"/>
      <c r="G16" s="4"/>
      <c r="H16" s="4"/>
      <c r="I16" s="11"/>
      <c r="J16" s="11">
        <v>0</v>
      </c>
      <c r="K16"/>
      <c r="L16"/>
    </row>
    <row r="17" spans="1:10" s="3" customFormat="1" x14ac:dyDescent="0.3">
      <c r="A17" s="7" t="s">
        <v>68</v>
      </c>
      <c r="B17" s="18"/>
      <c r="C17" s="12">
        <f t="shared" ref="C17:I17" si="0">+SUM(C4:C15)</f>
        <v>1290650</v>
      </c>
      <c r="D17" s="12">
        <v>8544463.3000000007</v>
      </c>
      <c r="E17" s="12">
        <v>16431155</v>
      </c>
      <c r="F17" s="12">
        <v>29521508.280000001</v>
      </c>
      <c r="G17" s="12">
        <v>78819329.74000001</v>
      </c>
      <c r="H17" s="12">
        <v>122812067.88</v>
      </c>
      <c r="I17" s="12">
        <v>204864879.75</v>
      </c>
      <c r="J17" s="12">
        <v>278419718</v>
      </c>
    </row>
    <row r="18" spans="1:10" s="3" customFormat="1" x14ac:dyDescent="0.3">
      <c r="A18" s="19"/>
      <c r="C18" s="20"/>
      <c r="D18" s="20"/>
      <c r="E18" s="20"/>
      <c r="F18" s="20"/>
      <c r="G18" s="20"/>
      <c r="H18" s="20"/>
      <c r="I18" s="15"/>
      <c r="J18" s="15"/>
    </row>
    <row r="19" spans="1:10" s="3" customFormat="1" x14ac:dyDescent="0.3">
      <c r="A19" s="25"/>
      <c r="B19" s="25"/>
      <c r="C19" s="25"/>
      <c r="D19" s="25"/>
      <c r="E19" s="25"/>
      <c r="F19" s="25"/>
      <c r="G19" s="25"/>
      <c r="H19" s="25"/>
      <c r="I19" s="25"/>
      <c r="J19" s="25"/>
    </row>
    <row r="20" spans="1:10" s="3" customFormat="1" x14ac:dyDescent="0.3">
      <c r="A20" s="27" t="s">
        <v>0</v>
      </c>
      <c r="B20" s="28" t="s">
        <v>1</v>
      </c>
      <c r="C20" s="8" t="s">
        <v>2</v>
      </c>
      <c r="D20" s="8" t="s">
        <v>3</v>
      </c>
      <c r="E20" s="8" t="s">
        <v>4</v>
      </c>
      <c r="F20" s="8" t="s">
        <v>5</v>
      </c>
      <c r="G20" s="8" t="s">
        <v>6</v>
      </c>
      <c r="H20" s="8" t="s">
        <v>7</v>
      </c>
      <c r="I20" s="8" t="s">
        <v>8</v>
      </c>
      <c r="J20" s="8" t="s">
        <v>9</v>
      </c>
    </row>
    <row r="21" spans="1:10" s="3" customFormat="1" x14ac:dyDescent="0.3">
      <c r="A21" s="27"/>
      <c r="B21" s="29"/>
      <c r="C21" s="8" t="s">
        <v>37</v>
      </c>
      <c r="D21" s="8" t="s">
        <v>37</v>
      </c>
      <c r="E21" s="8" t="s">
        <v>37</v>
      </c>
      <c r="F21" s="8" t="s">
        <v>37</v>
      </c>
      <c r="G21" s="8" t="s">
        <v>37</v>
      </c>
      <c r="H21" s="8" t="s">
        <v>37</v>
      </c>
      <c r="I21" s="8" t="s">
        <v>37</v>
      </c>
      <c r="J21" s="8" t="s">
        <v>37</v>
      </c>
    </row>
    <row r="22" spans="1:10" s="3" customFormat="1" x14ac:dyDescent="0.3">
      <c r="A22" s="13" t="s">
        <v>59</v>
      </c>
      <c r="B22" s="14" t="s">
        <v>12</v>
      </c>
      <c r="C22" s="4">
        <v>0</v>
      </c>
      <c r="D22" s="4">
        <v>343</v>
      </c>
      <c r="E22" s="4">
        <v>3887</v>
      </c>
      <c r="F22" s="4">
        <v>9511</v>
      </c>
      <c r="G22" s="4">
        <v>26872</v>
      </c>
      <c r="H22" s="10">
        <v>58126</v>
      </c>
      <c r="I22" s="11">
        <v>88230</v>
      </c>
      <c r="J22" s="11">
        <v>108864</v>
      </c>
    </row>
    <row r="23" spans="1:10" s="3" customFormat="1" x14ac:dyDescent="0.3">
      <c r="A23" s="5" t="s">
        <v>62</v>
      </c>
      <c r="B23" s="5" t="s">
        <v>14</v>
      </c>
      <c r="C23" s="4">
        <v>0</v>
      </c>
      <c r="D23" s="4">
        <v>117</v>
      </c>
      <c r="E23" s="4">
        <v>93</v>
      </c>
      <c r="F23" s="4">
        <v>443</v>
      </c>
      <c r="G23" s="4">
        <v>2714</v>
      </c>
      <c r="H23" s="10">
        <v>5649</v>
      </c>
      <c r="I23" s="11">
        <v>17623</v>
      </c>
      <c r="J23" s="11">
        <v>29791</v>
      </c>
    </row>
    <row r="24" spans="1:10" s="3" customFormat="1" x14ac:dyDescent="0.3">
      <c r="A24" s="6" t="s">
        <v>60</v>
      </c>
      <c r="B24" s="6" t="s">
        <v>16</v>
      </c>
      <c r="C24" s="4">
        <v>0</v>
      </c>
      <c r="D24" s="4">
        <v>0</v>
      </c>
      <c r="E24" s="4">
        <v>0</v>
      </c>
      <c r="F24" s="4">
        <v>0</v>
      </c>
      <c r="G24" s="4">
        <v>269</v>
      </c>
      <c r="H24" s="10">
        <v>486</v>
      </c>
      <c r="I24" s="11">
        <v>1102</v>
      </c>
      <c r="J24" s="11">
        <v>2176</v>
      </c>
    </row>
    <row r="25" spans="1:10" s="3" customFormat="1" x14ac:dyDescent="0.3">
      <c r="A25" s="6" t="s">
        <v>64</v>
      </c>
      <c r="B25" s="6" t="s">
        <v>18</v>
      </c>
      <c r="C25" s="4">
        <v>0</v>
      </c>
      <c r="D25" s="4">
        <v>0</v>
      </c>
      <c r="E25" s="4">
        <v>0</v>
      </c>
      <c r="F25" s="4">
        <v>1950</v>
      </c>
      <c r="G25" s="4">
        <v>23379</v>
      </c>
      <c r="H25" s="10">
        <v>32652</v>
      </c>
      <c r="I25" s="11">
        <v>51765</v>
      </c>
      <c r="J25" s="11">
        <v>34324</v>
      </c>
    </row>
    <row r="26" spans="1:10" s="3" customFormat="1" x14ac:dyDescent="0.3">
      <c r="A26" s="6" t="s">
        <v>65</v>
      </c>
      <c r="B26" s="6" t="s">
        <v>20</v>
      </c>
      <c r="C26" s="4">
        <v>0</v>
      </c>
      <c r="D26" s="4">
        <v>0</v>
      </c>
      <c r="E26" s="4">
        <v>0</v>
      </c>
      <c r="F26" s="4">
        <v>15</v>
      </c>
      <c r="G26" s="4">
        <v>806</v>
      </c>
      <c r="H26" s="10">
        <v>5065</v>
      </c>
      <c r="I26" s="11">
        <v>14269</v>
      </c>
      <c r="J26" s="11">
        <v>13515</v>
      </c>
    </row>
    <row r="27" spans="1:10" s="3" customFormat="1" x14ac:dyDescent="0.3">
      <c r="A27" s="5" t="s">
        <v>63</v>
      </c>
      <c r="B27" s="5" t="s">
        <v>22</v>
      </c>
      <c r="C27" s="4">
        <v>33456</v>
      </c>
      <c r="D27" s="4">
        <v>58815</v>
      </c>
      <c r="E27" s="4">
        <v>79105</v>
      </c>
      <c r="F27" s="4">
        <v>62363</v>
      </c>
      <c r="G27" s="4">
        <v>135829</v>
      </c>
      <c r="H27" s="10">
        <v>228497</v>
      </c>
      <c r="I27" s="11">
        <v>294759</v>
      </c>
      <c r="J27" s="11">
        <v>218773</v>
      </c>
    </row>
    <row r="28" spans="1:10" s="3" customFormat="1" x14ac:dyDescent="0.3">
      <c r="A28" s="6" t="s">
        <v>23</v>
      </c>
      <c r="B28" s="6" t="s">
        <v>24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10">
        <v>0</v>
      </c>
      <c r="I28" s="11">
        <v>10600</v>
      </c>
      <c r="J28" s="11">
        <v>24214</v>
      </c>
    </row>
    <row r="29" spans="1:10" s="3" customFormat="1" x14ac:dyDescent="0.3">
      <c r="A29" s="5" t="s">
        <v>25</v>
      </c>
      <c r="B29" s="5" t="s">
        <v>26</v>
      </c>
      <c r="C29" s="4">
        <v>0</v>
      </c>
      <c r="D29" s="4">
        <v>531</v>
      </c>
      <c r="E29" s="4">
        <v>2916</v>
      </c>
      <c r="F29" s="4">
        <v>4381</v>
      </c>
      <c r="G29" s="4">
        <v>16580</v>
      </c>
      <c r="H29" s="10">
        <v>14363</v>
      </c>
      <c r="I29" s="11">
        <v>13303</v>
      </c>
      <c r="J29" s="11">
        <v>15482</v>
      </c>
    </row>
    <row r="30" spans="1:10" s="3" customFormat="1" x14ac:dyDescent="0.3">
      <c r="A30" s="13" t="s">
        <v>66</v>
      </c>
      <c r="B30" s="6" t="s">
        <v>28</v>
      </c>
      <c r="C30" s="4"/>
      <c r="D30" s="4"/>
      <c r="E30" s="4"/>
      <c r="F30" s="4"/>
      <c r="G30" s="4"/>
      <c r="H30" s="10"/>
      <c r="I30" s="11"/>
      <c r="J30" s="11">
        <v>1201</v>
      </c>
    </row>
    <row r="31" spans="1:10" s="3" customFormat="1" x14ac:dyDescent="0.3">
      <c r="A31" s="6" t="s">
        <v>61</v>
      </c>
      <c r="B31" s="6" t="s">
        <v>30</v>
      </c>
      <c r="C31" s="4">
        <v>0</v>
      </c>
      <c r="D31" s="4">
        <v>0</v>
      </c>
      <c r="E31" s="4">
        <v>0</v>
      </c>
      <c r="F31" s="4">
        <v>0</v>
      </c>
      <c r="G31" s="4">
        <v>3150</v>
      </c>
      <c r="H31" s="10">
        <v>13833</v>
      </c>
      <c r="I31" s="11">
        <v>13326</v>
      </c>
      <c r="J31" s="11">
        <v>15536</v>
      </c>
    </row>
    <row r="32" spans="1:10" s="3" customFormat="1" x14ac:dyDescent="0.3">
      <c r="A32" s="5" t="s">
        <v>67</v>
      </c>
      <c r="B32" s="5" t="s">
        <v>32</v>
      </c>
      <c r="C32" s="4">
        <v>0</v>
      </c>
      <c r="D32" s="4">
        <v>1106</v>
      </c>
      <c r="E32" s="4">
        <v>1767</v>
      </c>
      <c r="F32" s="4">
        <v>7747</v>
      </c>
      <c r="G32" s="4">
        <v>11248</v>
      </c>
      <c r="H32" s="10">
        <v>21959</v>
      </c>
      <c r="I32" s="11">
        <v>31235</v>
      </c>
      <c r="J32" s="11">
        <v>36580</v>
      </c>
    </row>
    <row r="33" spans="1:10" s="3" customFormat="1" x14ac:dyDescent="0.3">
      <c r="A33" s="13" t="s">
        <v>33</v>
      </c>
      <c r="B33" s="6" t="s">
        <v>34</v>
      </c>
      <c r="C33" s="4"/>
      <c r="D33" s="4"/>
      <c r="E33" s="4"/>
      <c r="F33" s="4"/>
      <c r="G33" s="4"/>
      <c r="H33" s="10"/>
      <c r="I33" s="11"/>
      <c r="J33" s="11">
        <v>17</v>
      </c>
    </row>
    <row r="34" spans="1:10" s="3" customFormat="1" x14ac:dyDescent="0.3">
      <c r="A34" t="s">
        <v>35</v>
      </c>
      <c r="B34" s="14" t="s">
        <v>36</v>
      </c>
      <c r="C34" s="4"/>
      <c r="D34" s="4"/>
      <c r="E34" s="4"/>
      <c r="F34" s="4"/>
      <c r="G34" s="4"/>
      <c r="H34" s="10"/>
      <c r="I34" s="11"/>
      <c r="J34" s="11">
        <v>0</v>
      </c>
    </row>
    <row r="35" spans="1:10" s="3" customFormat="1" x14ac:dyDescent="0.3">
      <c r="A35" s="7" t="s">
        <v>68</v>
      </c>
      <c r="B35" s="18"/>
      <c r="C35" s="12">
        <f t="shared" ref="C35:I35" si="1">+SUM(C22:C33)</f>
        <v>33456</v>
      </c>
      <c r="D35" s="12">
        <v>60912</v>
      </c>
      <c r="E35" s="12">
        <v>87768</v>
      </c>
      <c r="F35" s="12">
        <v>86410</v>
      </c>
      <c r="G35" s="12">
        <v>220847</v>
      </c>
      <c r="H35" s="12">
        <v>380630</v>
      </c>
      <c r="I35" s="12">
        <v>536212</v>
      </c>
      <c r="J35" s="12">
        <v>500473</v>
      </c>
    </row>
    <row r="36" spans="1:10" s="3" customFormat="1" x14ac:dyDescent="0.3">
      <c r="A36" s="21"/>
      <c r="B36" s="22"/>
      <c r="C36" s="23"/>
      <c r="D36" s="23"/>
      <c r="E36" s="23"/>
      <c r="F36" s="23"/>
      <c r="G36" s="23"/>
      <c r="H36" s="23"/>
      <c r="I36" s="24"/>
      <c r="J36" s="24"/>
    </row>
    <row r="37" spans="1:10" s="3" customFormat="1" x14ac:dyDescent="0.3">
      <c r="A37" s="25"/>
      <c r="B37" s="25"/>
      <c r="C37" s="25"/>
      <c r="D37" s="25"/>
      <c r="E37" s="25"/>
      <c r="F37" s="25"/>
      <c r="G37" s="25"/>
      <c r="H37" s="25"/>
      <c r="I37" s="25"/>
      <c r="J37" s="25"/>
    </row>
    <row r="38" spans="1:10" x14ac:dyDescent="0.3">
      <c r="A38" s="27" t="s">
        <v>0</v>
      </c>
      <c r="B38" s="26" t="s">
        <v>1</v>
      </c>
      <c r="C38" s="30" t="s">
        <v>38</v>
      </c>
      <c r="D38" s="31"/>
      <c r="E38" s="31"/>
      <c r="F38" s="31"/>
      <c r="G38" s="31"/>
      <c r="H38" s="31"/>
      <c r="I38" s="31"/>
      <c r="J38" s="31"/>
    </row>
    <row r="39" spans="1:10" x14ac:dyDescent="0.3">
      <c r="A39" s="27"/>
      <c r="B39" s="26"/>
      <c r="C39" s="9" t="s">
        <v>2</v>
      </c>
      <c r="D39" s="9" t="s">
        <v>39</v>
      </c>
      <c r="E39" s="9" t="s">
        <v>4</v>
      </c>
      <c r="F39" s="9" t="s">
        <v>5</v>
      </c>
      <c r="G39" s="9" t="s">
        <v>40</v>
      </c>
      <c r="H39" s="9" t="s">
        <v>7</v>
      </c>
      <c r="I39" s="9" t="s">
        <v>41</v>
      </c>
      <c r="J39" s="8" t="s">
        <v>9</v>
      </c>
    </row>
    <row r="40" spans="1:10" x14ac:dyDescent="0.3">
      <c r="A40" s="13" t="s">
        <v>59</v>
      </c>
      <c r="B40" s="14" t="s">
        <v>12</v>
      </c>
      <c r="C40" s="16" t="str">
        <f t="shared" ref="C40:C52" si="2">+IFERROR(C4/C22,"")</f>
        <v/>
      </c>
      <c r="D40" s="11">
        <f t="shared" ref="D40:J40" si="3">+IFERROR(D4/D22,"")</f>
        <v>4361.8075801749274</v>
      </c>
      <c r="E40" s="11">
        <f t="shared" si="3"/>
        <v>1977.0967326987393</v>
      </c>
      <c r="F40" s="11">
        <f t="shared" si="3"/>
        <v>1054.5347492377248</v>
      </c>
      <c r="G40" s="11">
        <f t="shared" si="3"/>
        <v>903.17188895504614</v>
      </c>
      <c r="H40" s="11">
        <f t="shared" si="3"/>
        <v>708.49795272339395</v>
      </c>
      <c r="I40" s="11">
        <f t="shared" si="3"/>
        <v>675.00337186897877</v>
      </c>
      <c r="J40" s="11">
        <f t="shared" si="3"/>
        <v>804.35951278659616</v>
      </c>
    </row>
    <row r="41" spans="1:10" x14ac:dyDescent="0.3">
      <c r="A41" s="5" t="s">
        <v>62</v>
      </c>
      <c r="B41" s="5" t="s">
        <v>14</v>
      </c>
      <c r="C41" s="16" t="str">
        <f t="shared" si="2"/>
        <v/>
      </c>
      <c r="D41" s="11">
        <f t="shared" ref="D41:J52" si="4">+IFERROR(D5/D23,"")</f>
        <v>28205.128205128207</v>
      </c>
      <c r="E41" s="11">
        <f t="shared" si="4"/>
        <v>22247.31182795699</v>
      </c>
      <c r="F41" s="11">
        <f t="shared" si="4"/>
        <v>13218.961625282167</v>
      </c>
      <c r="G41" s="11">
        <f t="shared" si="4"/>
        <v>4494.4362564480471</v>
      </c>
      <c r="H41" s="11">
        <f t="shared" si="4"/>
        <v>4228.3944060895737</v>
      </c>
      <c r="I41" s="11">
        <f t="shared" si="4"/>
        <v>3098.5757249049539</v>
      </c>
      <c r="J41" s="11">
        <f t="shared" si="4"/>
        <v>2196.6466382464505</v>
      </c>
    </row>
    <row r="42" spans="1:10" x14ac:dyDescent="0.3">
      <c r="A42" s="6" t="s">
        <v>60</v>
      </c>
      <c r="B42" s="6" t="s">
        <v>16</v>
      </c>
      <c r="C42" s="16" t="str">
        <f t="shared" si="2"/>
        <v/>
      </c>
      <c r="D42" s="11" t="str">
        <f t="shared" si="4"/>
        <v/>
      </c>
      <c r="E42" s="11" t="str">
        <f t="shared" si="4"/>
        <v/>
      </c>
      <c r="F42" s="11" t="str">
        <f t="shared" si="4"/>
        <v/>
      </c>
      <c r="G42" s="11">
        <f t="shared" si="4"/>
        <v>15196.516728624536</v>
      </c>
      <c r="H42" s="11">
        <f t="shared" si="4"/>
        <v>14125.720164609054</v>
      </c>
      <c r="I42" s="11">
        <f t="shared" si="4"/>
        <v>12726.114337568059</v>
      </c>
      <c r="J42" s="11">
        <f t="shared" si="4"/>
        <v>15484.703125</v>
      </c>
    </row>
    <row r="43" spans="1:10" x14ac:dyDescent="0.3">
      <c r="A43" s="6" t="s">
        <v>64</v>
      </c>
      <c r="B43" s="6" t="s">
        <v>18</v>
      </c>
      <c r="C43" s="16" t="str">
        <f t="shared" si="2"/>
        <v/>
      </c>
      <c r="D43" s="11" t="str">
        <f t="shared" si="4"/>
        <v/>
      </c>
      <c r="E43" s="11" t="str">
        <f t="shared" si="4"/>
        <v/>
      </c>
      <c r="F43" s="11">
        <f t="shared" si="4"/>
        <v>1083.8888615384617</v>
      </c>
      <c r="G43" s="11">
        <f t="shared" si="4"/>
        <v>607.5788416955387</v>
      </c>
      <c r="H43" s="11">
        <f t="shared" si="4"/>
        <v>544.30542937645487</v>
      </c>
      <c r="I43" s="11">
        <f t="shared" si="4"/>
        <v>434.15972181976241</v>
      </c>
      <c r="J43" s="11">
        <f t="shared" si="4"/>
        <v>500.73190770306491</v>
      </c>
    </row>
    <row r="44" spans="1:10" x14ac:dyDescent="0.3">
      <c r="A44" s="6" t="s">
        <v>65</v>
      </c>
      <c r="B44" s="6" t="s">
        <v>20</v>
      </c>
      <c r="C44" s="16" t="str">
        <f t="shared" si="2"/>
        <v/>
      </c>
      <c r="D44" s="11" t="str">
        <f t="shared" si="4"/>
        <v/>
      </c>
      <c r="E44" s="11" t="str">
        <f t="shared" si="4"/>
        <v/>
      </c>
      <c r="F44" s="11">
        <f t="shared" si="4"/>
        <v>4693.333333333333</v>
      </c>
      <c r="G44" s="11">
        <f t="shared" si="4"/>
        <v>2836.5322580645161</v>
      </c>
      <c r="H44" s="11">
        <f t="shared" si="4"/>
        <v>969.22013820335633</v>
      </c>
      <c r="I44" s="11">
        <f t="shared" si="4"/>
        <v>886.50220758287196</v>
      </c>
      <c r="J44" s="11">
        <f t="shared" si="4"/>
        <v>1225.7269700332963</v>
      </c>
    </row>
    <row r="45" spans="1:10" x14ac:dyDescent="0.3">
      <c r="A45" s="5" t="s">
        <v>63</v>
      </c>
      <c r="B45" s="5" t="s">
        <v>22</v>
      </c>
      <c r="C45" s="16">
        <f t="shared" si="2"/>
        <v>38.577534672405548</v>
      </c>
      <c r="D45" s="11">
        <f t="shared" si="4"/>
        <v>48.293807702116801</v>
      </c>
      <c r="E45" s="11">
        <f t="shared" si="4"/>
        <v>42.117438847101951</v>
      </c>
      <c r="F45" s="11">
        <f t="shared" si="4"/>
        <v>75.347962734313612</v>
      </c>
      <c r="G45" s="11">
        <f t="shared" si="4"/>
        <v>57.356676409308761</v>
      </c>
      <c r="H45" s="11">
        <f t="shared" si="4"/>
        <v>65.675501210081535</v>
      </c>
      <c r="I45" s="11">
        <f t="shared" si="4"/>
        <v>77.562703768163146</v>
      </c>
      <c r="J45" s="11">
        <f t="shared" si="4"/>
        <v>74.683644691072487</v>
      </c>
    </row>
    <row r="46" spans="1:10" x14ac:dyDescent="0.3">
      <c r="A46" s="6" t="s">
        <v>23</v>
      </c>
      <c r="B46" s="6" t="s">
        <v>24</v>
      </c>
      <c r="C46" s="16" t="str">
        <f t="shared" si="2"/>
        <v/>
      </c>
      <c r="D46" s="11" t="str">
        <f t="shared" si="4"/>
        <v/>
      </c>
      <c r="E46" s="11" t="str">
        <f t="shared" si="4"/>
        <v/>
      </c>
      <c r="F46" s="11" t="str">
        <f t="shared" si="4"/>
        <v/>
      </c>
      <c r="G46" s="11" t="str">
        <f t="shared" si="4"/>
        <v/>
      </c>
      <c r="H46" s="11" t="str">
        <f t="shared" si="4"/>
        <v/>
      </c>
      <c r="I46" s="11">
        <f t="shared" si="4"/>
        <v>457.44339622641508</v>
      </c>
      <c r="J46" s="11">
        <f t="shared" si="4"/>
        <v>544.70967209052617</v>
      </c>
    </row>
    <row r="47" spans="1:10" x14ac:dyDescent="0.3">
      <c r="A47" s="5" t="s">
        <v>25</v>
      </c>
      <c r="B47" s="5" t="s">
        <v>26</v>
      </c>
      <c r="C47" s="16" t="str">
        <f t="shared" si="2"/>
        <v/>
      </c>
      <c r="D47" s="11">
        <f t="shared" si="4"/>
        <v>1603.8983050847457</v>
      </c>
      <c r="E47" s="11">
        <f t="shared" si="4"/>
        <v>1046.838134430727</v>
      </c>
      <c r="F47" s="11">
        <f t="shared" si="4"/>
        <v>1457.4115498744579</v>
      </c>
      <c r="G47" s="11">
        <f t="shared" si="4"/>
        <v>740.41924004825091</v>
      </c>
      <c r="H47" s="11">
        <f t="shared" si="4"/>
        <v>591.93065515560818</v>
      </c>
      <c r="I47" s="11">
        <f t="shared" si="4"/>
        <v>548.207171314741</v>
      </c>
      <c r="J47" s="11">
        <f t="shared" si="4"/>
        <v>648.25565172458334</v>
      </c>
    </row>
    <row r="48" spans="1:10" x14ac:dyDescent="0.3">
      <c r="A48" s="13" t="s">
        <v>66</v>
      </c>
      <c r="B48" s="6" t="s">
        <v>28</v>
      </c>
      <c r="C48" s="16" t="str">
        <f t="shared" si="2"/>
        <v/>
      </c>
      <c r="D48" s="11" t="str">
        <f t="shared" si="4"/>
        <v/>
      </c>
      <c r="E48" s="11" t="str">
        <f t="shared" si="4"/>
        <v/>
      </c>
      <c r="F48" s="11" t="str">
        <f t="shared" si="4"/>
        <v/>
      </c>
      <c r="G48" s="11" t="str">
        <f t="shared" si="4"/>
        <v/>
      </c>
      <c r="H48" s="11" t="str">
        <f t="shared" si="4"/>
        <v/>
      </c>
      <c r="I48" s="11" t="str">
        <f t="shared" si="4"/>
        <v/>
      </c>
      <c r="J48" s="11">
        <f t="shared" si="4"/>
        <v>8127.3938384679432</v>
      </c>
    </row>
    <row r="49" spans="1:10" x14ac:dyDescent="0.3">
      <c r="A49" s="6" t="s">
        <v>61</v>
      </c>
      <c r="B49" s="6" t="s">
        <v>30</v>
      </c>
      <c r="C49" s="16" t="str">
        <f t="shared" si="2"/>
        <v/>
      </c>
      <c r="D49" s="11" t="str">
        <f t="shared" si="4"/>
        <v/>
      </c>
      <c r="E49" s="11" t="str">
        <f t="shared" si="4"/>
        <v/>
      </c>
      <c r="F49" s="11" t="str">
        <f t="shared" si="4"/>
        <v/>
      </c>
      <c r="G49" s="11">
        <f t="shared" si="4"/>
        <v>190.95238095238096</v>
      </c>
      <c r="H49" s="11">
        <f t="shared" si="4"/>
        <v>193.59502638617798</v>
      </c>
      <c r="I49" s="11">
        <f t="shared" si="4"/>
        <v>319.05832582920607</v>
      </c>
      <c r="J49" s="11">
        <f t="shared" si="4"/>
        <v>312.0999613800206</v>
      </c>
    </row>
    <row r="50" spans="1:10" x14ac:dyDescent="0.3">
      <c r="A50" s="5" t="s">
        <v>67</v>
      </c>
      <c r="B50" s="5" t="s">
        <v>32</v>
      </c>
      <c r="C50" s="16" t="str">
        <f t="shared" si="2"/>
        <v/>
      </c>
      <c r="D50" s="11">
        <f t="shared" si="4"/>
        <v>50.897830018083184</v>
      </c>
      <c r="E50" s="11">
        <f t="shared" si="4"/>
        <v>165.76117713638936</v>
      </c>
      <c r="F50" s="11">
        <f t="shared" si="4"/>
        <v>47.502258938944109</v>
      </c>
      <c r="G50" s="11">
        <f t="shared" si="4"/>
        <v>98.181899004267422</v>
      </c>
      <c r="H50" s="11">
        <f t="shared" si="4"/>
        <v>91.547884694202835</v>
      </c>
      <c r="I50" s="11">
        <f t="shared" si="4"/>
        <v>73.616135745157678</v>
      </c>
      <c r="J50" s="11">
        <f t="shared" si="4"/>
        <v>96.357135046473488</v>
      </c>
    </row>
    <row r="51" spans="1:10" x14ac:dyDescent="0.3">
      <c r="A51" s="13" t="s">
        <v>33</v>
      </c>
      <c r="B51" s="6" t="s">
        <v>34</v>
      </c>
      <c r="C51" s="16" t="str">
        <f t="shared" si="2"/>
        <v/>
      </c>
      <c r="D51" s="11" t="str">
        <f t="shared" si="4"/>
        <v/>
      </c>
      <c r="E51" s="11" t="str">
        <f t="shared" si="4"/>
        <v/>
      </c>
      <c r="F51" s="11" t="str">
        <f t="shared" si="4"/>
        <v/>
      </c>
      <c r="G51" s="11" t="str">
        <f t="shared" si="4"/>
        <v/>
      </c>
      <c r="H51" s="11" t="str">
        <f t="shared" si="4"/>
        <v/>
      </c>
      <c r="I51" s="11" t="str">
        <f t="shared" si="4"/>
        <v/>
      </c>
      <c r="J51" s="11">
        <f t="shared" si="4"/>
        <v>15700</v>
      </c>
    </row>
    <row r="52" spans="1:10" x14ac:dyDescent="0.3">
      <c r="A52" t="s">
        <v>35</v>
      </c>
      <c r="B52" s="14" t="s">
        <v>36</v>
      </c>
      <c r="C52" s="16" t="str">
        <f t="shared" si="2"/>
        <v/>
      </c>
      <c r="D52" s="11" t="str">
        <f t="shared" si="4"/>
        <v/>
      </c>
      <c r="E52" s="11" t="str">
        <f t="shared" si="4"/>
        <v/>
      </c>
      <c r="F52" s="11" t="str">
        <f t="shared" si="4"/>
        <v/>
      </c>
      <c r="G52" s="11" t="str">
        <f t="shared" si="4"/>
        <v/>
      </c>
      <c r="H52" s="11" t="str">
        <f t="shared" si="4"/>
        <v/>
      </c>
      <c r="I52" s="11" t="str">
        <f t="shared" si="4"/>
        <v/>
      </c>
      <c r="J52" s="11" t="str">
        <f t="shared" si="4"/>
        <v/>
      </c>
    </row>
    <row r="53" spans="1:10" s="3" customFormat="1" x14ac:dyDescent="0.3">
      <c r="A53" s="7" t="s">
        <v>68</v>
      </c>
      <c r="B53" s="32"/>
      <c r="C53" s="17">
        <f t="shared" ref="C53:J53" si="5">+AVERAGE(C40:C51)</f>
        <v>38.577534672405548</v>
      </c>
      <c r="D53" s="12">
        <v>6854.0051456216152</v>
      </c>
      <c r="E53" s="12">
        <v>5095.8250622139885</v>
      </c>
      <c r="F53" s="12">
        <v>3090.1400487056294</v>
      </c>
      <c r="G53" s="12">
        <v>2791.6829078002102</v>
      </c>
      <c r="H53" s="12">
        <v>2390.9874620497667</v>
      </c>
      <c r="I53" s="12">
        <v>1929.6243096628309</v>
      </c>
      <c r="J53" s="12">
        <v>3809.6390047641689</v>
      </c>
    </row>
  </sheetData>
  <sortState xmlns:xlrd2="http://schemas.microsoft.com/office/spreadsheetml/2017/richdata2" ref="A4:J15">
    <sortCondition descending="1" ref="J4:J15"/>
    <sortCondition ref="B4:B15"/>
  </sortState>
  <mergeCells count="10">
    <mergeCell ref="A1:J1"/>
    <mergeCell ref="A19:J19"/>
    <mergeCell ref="A37:J37"/>
    <mergeCell ref="B38:B39"/>
    <mergeCell ref="A20:A21"/>
    <mergeCell ref="B20:B21"/>
    <mergeCell ref="C38:J38"/>
    <mergeCell ref="A38:A39"/>
    <mergeCell ref="B2:B3"/>
    <mergeCell ref="A2:A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3B1778-0643-4CAF-8090-936758DE884C}">
  <sheetPr filterMode="1"/>
  <dimension ref="A5:R55"/>
  <sheetViews>
    <sheetView workbookViewId="0">
      <selection activeCell="S15" sqref="S15"/>
    </sheetView>
  </sheetViews>
  <sheetFormatPr defaultRowHeight="14.4" x14ac:dyDescent="0.3"/>
  <sheetData>
    <row r="5" spans="1:18" x14ac:dyDescent="0.3">
      <c r="A5" t="s">
        <v>42</v>
      </c>
      <c r="B5" t="s">
        <v>43</v>
      </c>
      <c r="D5" t="s">
        <v>2</v>
      </c>
      <c r="F5" t="s">
        <v>39</v>
      </c>
      <c r="H5" t="s">
        <v>4</v>
      </c>
      <c r="J5" t="s">
        <v>5</v>
      </c>
      <c r="L5" t="s">
        <v>40</v>
      </c>
      <c r="N5" t="s">
        <v>7</v>
      </c>
      <c r="P5" t="s">
        <v>41</v>
      </c>
      <c r="R5">
        <v>2024</v>
      </c>
    </row>
    <row r="6" spans="1:18" x14ac:dyDescent="0.3">
      <c r="A6" t="s">
        <v>44</v>
      </c>
      <c r="B6" t="s">
        <v>11</v>
      </c>
      <c r="D6" t="s">
        <v>45</v>
      </c>
      <c r="E6" t="e">
        <v>#VALUE!</v>
      </c>
      <c r="F6">
        <v>1496100</v>
      </c>
      <c r="G6">
        <v>1496100</v>
      </c>
      <c r="H6">
        <v>7684975</v>
      </c>
      <c r="I6">
        <v>7684975</v>
      </c>
      <c r="J6">
        <v>10029680</v>
      </c>
      <c r="K6">
        <v>10029680</v>
      </c>
      <c r="L6">
        <v>24270035</v>
      </c>
      <c r="M6">
        <v>24270035</v>
      </c>
      <c r="N6">
        <v>41182152</v>
      </c>
      <c r="O6">
        <v>41182152</v>
      </c>
      <c r="P6">
        <v>59555547.5</v>
      </c>
      <c r="Q6">
        <v>59555547.5</v>
      </c>
      <c r="R6">
        <v>87565794</v>
      </c>
    </row>
    <row r="7" spans="1:18" x14ac:dyDescent="0.3">
      <c r="A7" t="s">
        <v>46</v>
      </c>
      <c r="B7" t="s">
        <v>13</v>
      </c>
      <c r="D7" t="s">
        <v>45</v>
      </c>
      <c r="E7" t="e">
        <v>#VALUE!</v>
      </c>
      <c r="F7">
        <v>3300000</v>
      </c>
      <c r="G7">
        <v>3300000</v>
      </c>
      <c r="H7">
        <v>2069000</v>
      </c>
      <c r="I7">
        <v>2069000</v>
      </c>
      <c r="J7">
        <v>5856000</v>
      </c>
      <c r="K7">
        <v>5856000</v>
      </c>
      <c r="L7">
        <v>12197900</v>
      </c>
      <c r="M7">
        <v>12197900</v>
      </c>
      <c r="N7">
        <v>23886200</v>
      </c>
      <c r="O7">
        <v>23886200</v>
      </c>
      <c r="P7">
        <v>54606200</v>
      </c>
      <c r="Q7">
        <v>54606200</v>
      </c>
      <c r="R7">
        <v>65440300</v>
      </c>
    </row>
    <row r="8" spans="1:18" x14ac:dyDescent="0.3">
      <c r="A8" t="s">
        <v>47</v>
      </c>
      <c r="B8" t="s">
        <v>15</v>
      </c>
      <c r="D8" t="s">
        <v>45</v>
      </c>
      <c r="E8" t="e">
        <v>#VALUE!</v>
      </c>
      <c r="F8" t="s">
        <v>45</v>
      </c>
      <c r="G8" t="e">
        <v>#VALUE!</v>
      </c>
      <c r="H8" t="s">
        <v>45</v>
      </c>
      <c r="I8" t="e">
        <v>#VALUE!</v>
      </c>
      <c r="J8" t="s">
        <v>45</v>
      </c>
      <c r="K8" t="e">
        <v>#VALUE!</v>
      </c>
      <c r="L8">
        <v>4087863</v>
      </c>
      <c r="M8">
        <v>4087863</v>
      </c>
      <c r="N8">
        <v>6865100</v>
      </c>
      <c r="O8">
        <v>6865100</v>
      </c>
      <c r="P8">
        <v>14024178</v>
      </c>
      <c r="Q8">
        <v>14024178</v>
      </c>
      <c r="R8">
        <v>33694714</v>
      </c>
    </row>
    <row r="9" spans="1:18" x14ac:dyDescent="0.3">
      <c r="A9" t="s">
        <v>48</v>
      </c>
      <c r="B9" t="s">
        <v>17</v>
      </c>
      <c r="D9" t="s">
        <v>45</v>
      </c>
      <c r="E9" t="e">
        <v>#VALUE!</v>
      </c>
      <c r="F9" t="s">
        <v>45</v>
      </c>
      <c r="G9" t="e">
        <v>#VALUE!</v>
      </c>
      <c r="H9" t="s">
        <v>45</v>
      </c>
      <c r="I9" t="e">
        <v>#VALUE!</v>
      </c>
      <c r="J9">
        <v>2113583.2800000003</v>
      </c>
      <c r="K9">
        <v>2113583.2800000003</v>
      </c>
      <c r="L9">
        <v>14204585.74</v>
      </c>
      <c r="M9">
        <v>14204585.74</v>
      </c>
      <c r="N9">
        <v>17772660.880000003</v>
      </c>
      <c r="O9">
        <v>17772660.880000003</v>
      </c>
      <c r="P9">
        <v>22474278</v>
      </c>
      <c r="Q9">
        <v>22474278</v>
      </c>
      <c r="R9">
        <v>17187122</v>
      </c>
    </row>
    <row r="10" spans="1:18" x14ac:dyDescent="0.3">
      <c r="A10" t="s">
        <v>49</v>
      </c>
      <c r="B10" t="s">
        <v>19</v>
      </c>
      <c r="D10" t="s">
        <v>45</v>
      </c>
      <c r="E10" t="e">
        <v>#VALUE!</v>
      </c>
      <c r="F10" t="s">
        <v>45</v>
      </c>
      <c r="G10" t="e">
        <v>#VALUE!</v>
      </c>
      <c r="H10" t="s">
        <v>45</v>
      </c>
      <c r="I10" t="e">
        <v>#VALUE!</v>
      </c>
      <c r="J10">
        <v>70400</v>
      </c>
      <c r="K10">
        <v>70400</v>
      </c>
      <c r="L10">
        <v>2286245</v>
      </c>
      <c r="M10">
        <v>2286245</v>
      </c>
      <c r="N10">
        <v>4909100</v>
      </c>
      <c r="O10">
        <v>4909100</v>
      </c>
      <c r="P10">
        <v>12649500</v>
      </c>
      <c r="Q10">
        <v>12649500</v>
      </c>
      <c r="R10">
        <v>16565700</v>
      </c>
    </row>
    <row r="11" spans="1:18" x14ac:dyDescent="0.3">
      <c r="A11" t="s">
        <v>50</v>
      </c>
      <c r="B11" t="s">
        <v>21</v>
      </c>
      <c r="D11">
        <v>1290650</v>
      </c>
      <c r="E11">
        <v>1290650</v>
      </c>
      <c r="F11">
        <v>2840400.3</v>
      </c>
      <c r="G11">
        <v>2840400.3</v>
      </c>
      <c r="H11">
        <v>3331700</v>
      </c>
      <c r="I11">
        <v>3331700</v>
      </c>
      <c r="J11">
        <v>4698925</v>
      </c>
      <c r="K11">
        <v>4698925</v>
      </c>
      <c r="L11">
        <v>7790700</v>
      </c>
      <c r="M11">
        <v>7790700</v>
      </c>
      <c r="N11">
        <v>15006655</v>
      </c>
      <c r="O11">
        <v>15006655</v>
      </c>
      <c r="P11">
        <v>22862305</v>
      </c>
      <c r="Q11">
        <v>22862305</v>
      </c>
      <c r="R11">
        <v>16338765</v>
      </c>
    </row>
    <row r="12" spans="1:18" x14ac:dyDescent="0.3">
      <c r="A12" t="s">
        <v>51</v>
      </c>
      <c r="B12" t="s">
        <v>23</v>
      </c>
      <c r="D12" t="s">
        <v>45</v>
      </c>
      <c r="E12" t="e">
        <v>#VALUE!</v>
      </c>
      <c r="F12" t="s">
        <v>45</v>
      </c>
      <c r="G12" t="e">
        <v>#VALUE!</v>
      </c>
      <c r="H12" t="s">
        <v>45</v>
      </c>
      <c r="I12" t="e">
        <v>#VALUE!</v>
      </c>
      <c r="J12" t="s">
        <v>45</v>
      </c>
      <c r="K12" t="e">
        <v>#VALUE!</v>
      </c>
      <c r="L12" t="s">
        <v>45</v>
      </c>
      <c r="M12" t="e">
        <v>#VALUE!</v>
      </c>
      <c r="N12" t="s">
        <v>45</v>
      </c>
      <c r="O12" t="e">
        <v>#VALUE!</v>
      </c>
      <c r="P12">
        <v>4848900</v>
      </c>
      <c r="Q12">
        <v>4848900</v>
      </c>
      <c r="R12">
        <v>13189600</v>
      </c>
    </row>
    <row r="13" spans="1:18" x14ac:dyDescent="0.3">
      <c r="A13" t="s">
        <v>52</v>
      </c>
      <c r="B13" t="s">
        <v>25</v>
      </c>
      <c r="D13" t="s">
        <v>45</v>
      </c>
      <c r="E13" t="e">
        <v>#VALUE!</v>
      </c>
      <c r="F13">
        <v>851670</v>
      </c>
      <c r="G13">
        <v>851670</v>
      </c>
      <c r="H13">
        <v>3052580</v>
      </c>
      <c r="I13">
        <v>3052580</v>
      </c>
      <c r="J13">
        <v>6384920</v>
      </c>
      <c r="K13">
        <v>6384920</v>
      </c>
      <c r="L13">
        <v>12276151</v>
      </c>
      <c r="M13">
        <v>12276151</v>
      </c>
      <c r="N13">
        <v>8501900</v>
      </c>
      <c r="O13">
        <v>8501900</v>
      </c>
      <c r="P13">
        <v>7292800</v>
      </c>
      <c r="Q13">
        <v>7292800</v>
      </c>
      <c r="R13">
        <v>10036294</v>
      </c>
    </row>
    <row r="14" spans="1:18" x14ac:dyDescent="0.3">
      <c r="A14" t="s">
        <v>53</v>
      </c>
      <c r="B14" t="s">
        <v>27</v>
      </c>
      <c r="D14" t="s">
        <v>45</v>
      </c>
      <c r="E14" t="e">
        <v>#VALUE!</v>
      </c>
      <c r="F14" t="s">
        <v>45</v>
      </c>
      <c r="G14" t="e">
        <v>#VALUE!</v>
      </c>
      <c r="H14" t="s">
        <v>45</v>
      </c>
      <c r="I14" t="e">
        <v>#VALUE!</v>
      </c>
      <c r="J14" t="s">
        <v>45</v>
      </c>
      <c r="K14" t="e">
        <v>#VALUE!</v>
      </c>
      <c r="L14" t="s">
        <v>45</v>
      </c>
      <c r="M14" t="e">
        <v>#VALUE!</v>
      </c>
      <c r="N14" t="s">
        <v>45</v>
      </c>
      <c r="O14" t="e">
        <v>#VALUE!</v>
      </c>
      <c r="P14" t="s">
        <v>45</v>
      </c>
      <c r="Q14" t="e">
        <v>#VALUE!</v>
      </c>
      <c r="R14">
        <v>9761000</v>
      </c>
    </row>
    <row r="15" spans="1:18" x14ac:dyDescent="0.3">
      <c r="A15" t="s">
        <v>54</v>
      </c>
      <c r="B15" t="s">
        <v>29</v>
      </c>
      <c r="D15" t="s">
        <v>45</v>
      </c>
      <c r="E15" t="e">
        <v>#VALUE!</v>
      </c>
      <c r="F15" t="s">
        <v>45</v>
      </c>
      <c r="G15" t="e">
        <v>#VALUE!</v>
      </c>
      <c r="H15" t="s">
        <v>45</v>
      </c>
      <c r="I15" t="e">
        <v>#VALUE!</v>
      </c>
      <c r="J15" t="s">
        <v>45</v>
      </c>
      <c r="K15" t="e">
        <v>#VALUE!</v>
      </c>
      <c r="L15">
        <v>601500</v>
      </c>
      <c r="M15">
        <v>601500</v>
      </c>
      <c r="N15">
        <v>2678000</v>
      </c>
      <c r="O15">
        <v>2678000</v>
      </c>
      <c r="P15">
        <v>4251771.25</v>
      </c>
      <c r="Q15">
        <v>4251771.25</v>
      </c>
      <c r="R15">
        <v>4848785</v>
      </c>
    </row>
    <row r="16" spans="1:18" x14ac:dyDescent="0.3">
      <c r="A16" t="s">
        <v>55</v>
      </c>
      <c r="B16" t="s">
        <v>31</v>
      </c>
      <c r="D16" t="s">
        <v>45</v>
      </c>
      <c r="E16" t="e">
        <v>#VALUE!</v>
      </c>
      <c r="F16">
        <v>56293</v>
      </c>
      <c r="G16">
        <v>56293</v>
      </c>
      <c r="H16">
        <v>292900</v>
      </c>
      <c r="I16">
        <v>292900</v>
      </c>
      <c r="J16">
        <v>368000</v>
      </c>
      <c r="K16">
        <v>368000</v>
      </c>
      <c r="L16">
        <v>1104350</v>
      </c>
      <c r="M16">
        <v>1104350</v>
      </c>
      <c r="N16">
        <v>2010300</v>
      </c>
      <c r="O16">
        <v>2010300</v>
      </c>
      <c r="P16">
        <v>2299400</v>
      </c>
      <c r="Q16">
        <v>2299400</v>
      </c>
      <c r="R16">
        <v>3524744</v>
      </c>
    </row>
    <row r="17" spans="1:18" x14ac:dyDescent="0.3">
      <c r="A17" t="s">
        <v>56</v>
      </c>
      <c r="B17" t="s">
        <v>33</v>
      </c>
      <c r="D17" t="s">
        <v>45</v>
      </c>
      <c r="E17" t="e">
        <v>#VALUE!</v>
      </c>
      <c r="F17" t="s">
        <v>45</v>
      </c>
      <c r="G17" t="e">
        <v>#VALUE!</v>
      </c>
      <c r="H17" t="s">
        <v>45</v>
      </c>
      <c r="I17" t="e">
        <v>#VALUE!</v>
      </c>
      <c r="J17" t="s">
        <v>45</v>
      </c>
      <c r="K17" t="e">
        <v>#VALUE!</v>
      </c>
      <c r="L17" t="s">
        <v>45</v>
      </c>
      <c r="M17" t="e">
        <v>#VALUE!</v>
      </c>
      <c r="N17" t="s">
        <v>45</v>
      </c>
      <c r="O17" t="e">
        <v>#VALUE!</v>
      </c>
      <c r="P17" t="s">
        <v>45</v>
      </c>
      <c r="Q17" t="e">
        <v>#VALUE!</v>
      </c>
      <c r="R17">
        <v>266900</v>
      </c>
    </row>
    <row r="18" spans="1:18" x14ac:dyDescent="0.3">
      <c r="A18" t="s">
        <v>57</v>
      </c>
      <c r="B18" t="s">
        <v>35</v>
      </c>
      <c r="D18" t="s">
        <v>45</v>
      </c>
      <c r="E18" t="e">
        <v>#VALUE!</v>
      </c>
      <c r="F18" t="s">
        <v>45</v>
      </c>
      <c r="G18" t="e">
        <v>#VALUE!</v>
      </c>
      <c r="H18" t="s">
        <v>45</v>
      </c>
      <c r="I18" t="e">
        <v>#VALUE!</v>
      </c>
      <c r="J18" t="s">
        <v>45</v>
      </c>
      <c r="K18" t="e">
        <v>#VALUE!</v>
      </c>
      <c r="L18" t="s">
        <v>45</v>
      </c>
      <c r="M18" t="e">
        <v>#VALUE!</v>
      </c>
      <c r="N18" t="s">
        <v>45</v>
      </c>
      <c r="O18" t="e">
        <v>#VALUE!</v>
      </c>
      <c r="P18" t="s">
        <v>45</v>
      </c>
      <c r="Q18" t="e">
        <v>#VALUE!</v>
      </c>
      <c r="R18" t="s">
        <v>45</v>
      </c>
    </row>
    <row r="21" spans="1:18" x14ac:dyDescent="0.3">
      <c r="D21" t="s">
        <v>42</v>
      </c>
      <c r="E21" t="s">
        <v>44</v>
      </c>
      <c r="F21" t="s">
        <v>46</v>
      </c>
      <c r="G21" t="s">
        <v>47</v>
      </c>
      <c r="H21" t="s">
        <v>48</v>
      </c>
      <c r="I21" t="s">
        <v>49</v>
      </c>
      <c r="J21" t="s">
        <v>50</v>
      </c>
      <c r="K21" t="s">
        <v>51</v>
      </c>
      <c r="L21" t="s">
        <v>52</v>
      </c>
      <c r="M21" t="s">
        <v>53</v>
      </c>
      <c r="N21" t="s">
        <v>54</v>
      </c>
      <c r="O21" t="s">
        <v>55</v>
      </c>
      <c r="P21" t="s">
        <v>56</v>
      </c>
      <c r="Q21" t="s">
        <v>57</v>
      </c>
    </row>
    <row r="22" spans="1:18" x14ac:dyDescent="0.3">
      <c r="D22" t="s">
        <v>43</v>
      </c>
      <c r="E22" t="s">
        <v>11</v>
      </c>
      <c r="F22" t="s">
        <v>13</v>
      </c>
      <c r="G22" t="s">
        <v>15</v>
      </c>
      <c r="H22" t="s">
        <v>17</v>
      </c>
      <c r="I22" t="s">
        <v>19</v>
      </c>
      <c r="J22" t="s">
        <v>21</v>
      </c>
      <c r="K22" t="s">
        <v>23</v>
      </c>
      <c r="L22" t="s">
        <v>25</v>
      </c>
      <c r="M22" t="s">
        <v>27</v>
      </c>
      <c r="N22" t="s">
        <v>29</v>
      </c>
      <c r="O22" t="s">
        <v>31</v>
      </c>
      <c r="P22" t="s">
        <v>33</v>
      </c>
      <c r="Q22" t="s">
        <v>35</v>
      </c>
    </row>
    <row r="23" spans="1:18" hidden="1" x14ac:dyDescent="0.3"/>
    <row r="24" spans="1:18" x14ac:dyDescent="0.3">
      <c r="D24" t="s">
        <v>2</v>
      </c>
      <c r="E24" t="s">
        <v>45</v>
      </c>
      <c r="F24" t="s">
        <v>45</v>
      </c>
      <c r="G24" t="s">
        <v>45</v>
      </c>
      <c r="H24" t="s">
        <v>45</v>
      </c>
      <c r="I24" t="s">
        <v>45</v>
      </c>
      <c r="J24">
        <v>1290650</v>
      </c>
      <c r="K24" t="s">
        <v>45</v>
      </c>
      <c r="L24" t="s">
        <v>45</v>
      </c>
      <c r="M24" t="s">
        <v>45</v>
      </c>
      <c r="N24" t="s">
        <v>45</v>
      </c>
      <c r="O24" t="s">
        <v>45</v>
      </c>
      <c r="P24" t="s">
        <v>45</v>
      </c>
      <c r="Q24" t="s">
        <v>45</v>
      </c>
    </row>
    <row r="25" spans="1:18" hidden="1" x14ac:dyDescent="0.3">
      <c r="E25" t="e">
        <v>#VALUE!</v>
      </c>
      <c r="F25" t="e">
        <v>#VALUE!</v>
      </c>
      <c r="G25" t="e">
        <v>#VALUE!</v>
      </c>
      <c r="H25" t="e">
        <v>#VALUE!</v>
      </c>
      <c r="I25" t="e">
        <v>#VALUE!</v>
      </c>
      <c r="J25">
        <v>1290650</v>
      </c>
      <c r="K25" t="e">
        <v>#VALUE!</v>
      </c>
      <c r="L25" t="e">
        <v>#VALUE!</v>
      </c>
      <c r="M25" t="e">
        <v>#VALUE!</v>
      </c>
      <c r="N25" t="e">
        <v>#VALUE!</v>
      </c>
      <c r="O25" t="e">
        <v>#VALUE!</v>
      </c>
      <c r="P25" t="e">
        <v>#VALUE!</v>
      </c>
      <c r="Q25" t="e">
        <v>#VALUE!</v>
      </c>
    </row>
    <row r="26" spans="1:18" x14ac:dyDescent="0.3">
      <c r="D26" t="s">
        <v>39</v>
      </c>
      <c r="E26">
        <v>1496100</v>
      </c>
      <c r="F26">
        <v>3300000</v>
      </c>
      <c r="G26" t="s">
        <v>45</v>
      </c>
      <c r="H26" t="s">
        <v>45</v>
      </c>
      <c r="I26" t="s">
        <v>45</v>
      </c>
      <c r="J26">
        <v>2840400.3</v>
      </c>
      <c r="K26" t="s">
        <v>45</v>
      </c>
      <c r="L26">
        <v>851670</v>
      </c>
      <c r="M26" t="s">
        <v>45</v>
      </c>
      <c r="N26" t="s">
        <v>45</v>
      </c>
      <c r="O26">
        <v>56293</v>
      </c>
      <c r="P26" t="s">
        <v>45</v>
      </c>
      <c r="Q26" t="s">
        <v>45</v>
      </c>
    </row>
    <row r="27" spans="1:18" hidden="1" x14ac:dyDescent="0.3">
      <c r="E27">
        <v>1496100</v>
      </c>
      <c r="F27">
        <v>3300000</v>
      </c>
      <c r="G27" t="e">
        <v>#VALUE!</v>
      </c>
      <c r="H27" t="e">
        <v>#VALUE!</v>
      </c>
      <c r="I27" t="e">
        <v>#VALUE!</v>
      </c>
      <c r="J27">
        <v>2840400.3</v>
      </c>
      <c r="K27" t="e">
        <v>#VALUE!</v>
      </c>
      <c r="L27">
        <v>851670</v>
      </c>
      <c r="M27" t="e">
        <v>#VALUE!</v>
      </c>
      <c r="N27" t="e">
        <v>#VALUE!</v>
      </c>
      <c r="O27">
        <v>56293</v>
      </c>
      <c r="P27" t="e">
        <v>#VALUE!</v>
      </c>
      <c r="Q27" t="e">
        <v>#VALUE!</v>
      </c>
    </row>
    <row r="28" spans="1:18" x14ac:dyDescent="0.3">
      <c r="D28" t="s">
        <v>4</v>
      </c>
      <c r="E28">
        <v>7684975</v>
      </c>
      <c r="F28">
        <v>2069000</v>
      </c>
      <c r="G28" t="s">
        <v>45</v>
      </c>
      <c r="H28" t="s">
        <v>45</v>
      </c>
      <c r="I28" t="s">
        <v>45</v>
      </c>
      <c r="J28">
        <v>3331700</v>
      </c>
      <c r="K28" t="s">
        <v>45</v>
      </c>
      <c r="L28">
        <v>3052580</v>
      </c>
      <c r="M28" t="s">
        <v>45</v>
      </c>
      <c r="N28" t="s">
        <v>45</v>
      </c>
      <c r="O28">
        <v>292900</v>
      </c>
      <c r="P28" t="s">
        <v>45</v>
      </c>
      <c r="Q28" t="s">
        <v>45</v>
      </c>
    </row>
    <row r="29" spans="1:18" hidden="1" x14ac:dyDescent="0.3">
      <c r="E29">
        <v>7684975</v>
      </c>
      <c r="F29">
        <v>2069000</v>
      </c>
      <c r="G29" t="e">
        <v>#VALUE!</v>
      </c>
      <c r="H29" t="e">
        <v>#VALUE!</v>
      </c>
      <c r="I29" t="e">
        <v>#VALUE!</v>
      </c>
      <c r="J29">
        <v>3331700</v>
      </c>
      <c r="K29" t="e">
        <v>#VALUE!</v>
      </c>
      <c r="L29">
        <v>3052580</v>
      </c>
      <c r="M29" t="e">
        <v>#VALUE!</v>
      </c>
      <c r="N29" t="e">
        <v>#VALUE!</v>
      </c>
      <c r="O29">
        <v>292900</v>
      </c>
      <c r="P29" t="e">
        <v>#VALUE!</v>
      </c>
      <c r="Q29" t="e">
        <v>#VALUE!</v>
      </c>
    </row>
    <row r="30" spans="1:18" x14ac:dyDescent="0.3">
      <c r="D30" t="s">
        <v>5</v>
      </c>
      <c r="E30">
        <v>10029680</v>
      </c>
      <c r="F30">
        <v>5856000</v>
      </c>
      <c r="G30" t="s">
        <v>45</v>
      </c>
      <c r="H30">
        <v>2113583.2800000003</v>
      </c>
      <c r="I30">
        <v>70400</v>
      </c>
      <c r="J30">
        <v>4698925</v>
      </c>
      <c r="K30" t="s">
        <v>45</v>
      </c>
      <c r="L30">
        <v>6384920</v>
      </c>
      <c r="M30" t="s">
        <v>45</v>
      </c>
      <c r="N30" t="s">
        <v>45</v>
      </c>
      <c r="O30">
        <v>368000</v>
      </c>
      <c r="P30" t="s">
        <v>45</v>
      </c>
      <c r="Q30" t="s">
        <v>45</v>
      </c>
    </row>
    <row r="31" spans="1:18" hidden="1" x14ac:dyDescent="0.3">
      <c r="E31">
        <v>10029680</v>
      </c>
      <c r="F31">
        <v>5856000</v>
      </c>
      <c r="G31" t="e">
        <v>#VALUE!</v>
      </c>
      <c r="H31">
        <v>2113583.2800000003</v>
      </c>
      <c r="I31">
        <v>70400</v>
      </c>
      <c r="J31">
        <v>4698925</v>
      </c>
      <c r="K31" t="e">
        <v>#VALUE!</v>
      </c>
      <c r="L31">
        <v>6384920</v>
      </c>
      <c r="M31" t="e">
        <v>#VALUE!</v>
      </c>
      <c r="N31" t="e">
        <v>#VALUE!</v>
      </c>
      <c r="O31">
        <v>368000</v>
      </c>
      <c r="P31" t="e">
        <v>#VALUE!</v>
      </c>
      <c r="Q31" t="e">
        <v>#VALUE!</v>
      </c>
    </row>
    <row r="32" spans="1:18" x14ac:dyDescent="0.3">
      <c r="D32" t="s">
        <v>40</v>
      </c>
      <c r="E32">
        <v>24270035</v>
      </c>
      <c r="F32">
        <v>12197900</v>
      </c>
      <c r="G32">
        <v>4087863</v>
      </c>
      <c r="H32">
        <v>14204585.74</v>
      </c>
      <c r="I32">
        <v>2286245</v>
      </c>
      <c r="J32">
        <v>7790700</v>
      </c>
      <c r="K32" t="s">
        <v>45</v>
      </c>
      <c r="L32">
        <v>12276151</v>
      </c>
      <c r="M32" t="s">
        <v>45</v>
      </c>
      <c r="N32">
        <v>601500</v>
      </c>
      <c r="O32">
        <v>1104350</v>
      </c>
      <c r="P32" t="s">
        <v>45</v>
      </c>
      <c r="Q32" t="s">
        <v>45</v>
      </c>
    </row>
    <row r="33" spans="4:17" hidden="1" x14ac:dyDescent="0.3">
      <c r="E33">
        <v>24270035</v>
      </c>
      <c r="F33">
        <v>12197900</v>
      </c>
      <c r="G33">
        <v>4087863</v>
      </c>
      <c r="H33">
        <v>14204585.74</v>
      </c>
      <c r="I33">
        <v>2286245</v>
      </c>
      <c r="J33">
        <v>7790700</v>
      </c>
      <c r="K33" t="e">
        <v>#VALUE!</v>
      </c>
      <c r="L33">
        <v>12276151</v>
      </c>
      <c r="M33" t="e">
        <v>#VALUE!</v>
      </c>
      <c r="N33">
        <v>601500</v>
      </c>
      <c r="O33">
        <v>1104350</v>
      </c>
      <c r="P33" t="e">
        <v>#VALUE!</v>
      </c>
      <c r="Q33" t="e">
        <v>#VALUE!</v>
      </c>
    </row>
    <row r="34" spans="4:17" x14ac:dyDescent="0.3">
      <c r="D34" t="s">
        <v>7</v>
      </c>
      <c r="E34">
        <v>41182152</v>
      </c>
      <c r="F34">
        <v>23886200</v>
      </c>
      <c r="G34">
        <v>6865100</v>
      </c>
      <c r="H34">
        <v>17772660.880000003</v>
      </c>
      <c r="I34">
        <v>4909100</v>
      </c>
      <c r="J34">
        <v>15006655</v>
      </c>
      <c r="K34" t="s">
        <v>45</v>
      </c>
      <c r="L34">
        <v>8501900</v>
      </c>
      <c r="M34" t="s">
        <v>45</v>
      </c>
      <c r="N34">
        <v>2678000</v>
      </c>
      <c r="O34">
        <v>2010300</v>
      </c>
      <c r="P34" t="s">
        <v>45</v>
      </c>
      <c r="Q34" t="s">
        <v>45</v>
      </c>
    </row>
    <row r="35" spans="4:17" hidden="1" x14ac:dyDescent="0.3">
      <c r="E35">
        <v>41182152</v>
      </c>
      <c r="F35">
        <v>23886200</v>
      </c>
      <c r="G35">
        <v>6865100</v>
      </c>
      <c r="H35">
        <v>17772660.880000003</v>
      </c>
      <c r="I35">
        <v>4909100</v>
      </c>
      <c r="J35">
        <v>15006655</v>
      </c>
      <c r="K35" t="e">
        <v>#VALUE!</v>
      </c>
      <c r="L35">
        <v>8501900</v>
      </c>
      <c r="M35" t="e">
        <v>#VALUE!</v>
      </c>
      <c r="N35">
        <v>2678000</v>
      </c>
      <c r="O35">
        <v>2010300</v>
      </c>
      <c r="P35" t="e">
        <v>#VALUE!</v>
      </c>
      <c r="Q35" t="e">
        <v>#VALUE!</v>
      </c>
    </row>
    <row r="36" spans="4:17" x14ac:dyDescent="0.3">
      <c r="D36" t="s">
        <v>41</v>
      </c>
      <c r="E36">
        <v>59555547.5</v>
      </c>
      <c r="F36">
        <v>54606200</v>
      </c>
      <c r="G36">
        <v>14024178</v>
      </c>
      <c r="H36">
        <v>22474278</v>
      </c>
      <c r="I36">
        <v>12649500</v>
      </c>
      <c r="J36">
        <v>22862305</v>
      </c>
      <c r="K36">
        <v>4848900</v>
      </c>
      <c r="L36">
        <v>7292800</v>
      </c>
      <c r="M36" t="s">
        <v>45</v>
      </c>
      <c r="N36">
        <v>4251771.25</v>
      </c>
      <c r="O36">
        <v>2299400</v>
      </c>
      <c r="P36" t="s">
        <v>45</v>
      </c>
      <c r="Q36" t="s">
        <v>45</v>
      </c>
    </row>
    <row r="37" spans="4:17" hidden="1" x14ac:dyDescent="0.3">
      <c r="E37">
        <v>59555547.5</v>
      </c>
      <c r="F37">
        <v>54606200</v>
      </c>
      <c r="G37">
        <v>14024178</v>
      </c>
      <c r="H37">
        <v>22474278</v>
      </c>
      <c r="I37">
        <v>12649500</v>
      </c>
      <c r="J37">
        <v>22862305</v>
      </c>
      <c r="K37">
        <v>4848900</v>
      </c>
      <c r="L37">
        <v>7292800</v>
      </c>
      <c r="M37" t="e">
        <v>#VALUE!</v>
      </c>
      <c r="N37">
        <v>4251771.25</v>
      </c>
      <c r="O37">
        <v>2299400</v>
      </c>
      <c r="P37" t="e">
        <v>#VALUE!</v>
      </c>
      <c r="Q37" t="e">
        <v>#VALUE!</v>
      </c>
    </row>
    <row r="38" spans="4:17" x14ac:dyDescent="0.3">
      <c r="D38">
        <v>2024</v>
      </c>
      <c r="E38">
        <v>87565794</v>
      </c>
      <c r="F38">
        <v>65440300</v>
      </c>
      <c r="G38">
        <v>33694714</v>
      </c>
      <c r="H38">
        <v>17187122</v>
      </c>
      <c r="I38">
        <v>16565700</v>
      </c>
      <c r="J38">
        <v>16338765</v>
      </c>
      <c r="K38">
        <v>13189600</v>
      </c>
      <c r="L38">
        <v>10036294</v>
      </c>
      <c r="M38">
        <v>9761000</v>
      </c>
      <c r="N38">
        <v>4848785</v>
      </c>
      <c r="O38">
        <v>3524744</v>
      </c>
      <c r="P38">
        <v>266900</v>
      </c>
      <c r="Q38" t="s">
        <v>45</v>
      </c>
    </row>
    <row r="44" spans="4:17" x14ac:dyDescent="0.3">
      <c r="D44" t="s">
        <v>42</v>
      </c>
      <c r="E44" t="s">
        <v>44</v>
      </c>
      <c r="F44" t="s">
        <v>46</v>
      </c>
      <c r="G44" t="s">
        <v>47</v>
      </c>
      <c r="H44" t="s">
        <v>48</v>
      </c>
      <c r="I44" t="s">
        <v>49</v>
      </c>
      <c r="J44" t="s">
        <v>50</v>
      </c>
      <c r="K44" t="s">
        <v>51</v>
      </c>
      <c r="L44" t="s">
        <v>52</v>
      </c>
      <c r="M44" t="s">
        <v>53</v>
      </c>
      <c r="N44" t="s">
        <v>54</v>
      </c>
      <c r="O44" t="s">
        <v>55</v>
      </c>
      <c r="P44" t="s">
        <v>56</v>
      </c>
      <c r="Q44" t="s">
        <v>57</v>
      </c>
    </row>
    <row r="45" spans="4:17" x14ac:dyDescent="0.3">
      <c r="D45" t="s">
        <v>43</v>
      </c>
      <c r="E45" t="s">
        <v>11</v>
      </c>
      <c r="F45" t="s">
        <v>13</v>
      </c>
      <c r="G45" t="s">
        <v>15</v>
      </c>
      <c r="H45" t="s">
        <v>17</v>
      </c>
      <c r="I45" t="s">
        <v>19</v>
      </c>
      <c r="J45" t="s">
        <v>21</v>
      </c>
      <c r="K45" t="s">
        <v>23</v>
      </c>
      <c r="L45" t="s">
        <v>25</v>
      </c>
      <c r="M45" t="s">
        <v>27</v>
      </c>
      <c r="N45" t="s">
        <v>29</v>
      </c>
      <c r="O45" t="s">
        <v>31</v>
      </c>
      <c r="P45" t="s">
        <v>33</v>
      </c>
      <c r="Q45" t="s">
        <v>35</v>
      </c>
    </row>
    <row r="46" spans="4:17" x14ac:dyDescent="0.3">
      <c r="D46" t="s">
        <v>2</v>
      </c>
      <c r="E46" t="s">
        <v>45</v>
      </c>
      <c r="F46" t="s">
        <v>45</v>
      </c>
      <c r="G46" t="s">
        <v>45</v>
      </c>
      <c r="H46" t="s">
        <v>45</v>
      </c>
      <c r="I46" t="s">
        <v>45</v>
      </c>
      <c r="J46">
        <v>1290650</v>
      </c>
      <c r="K46" t="s">
        <v>45</v>
      </c>
      <c r="L46" t="s">
        <v>45</v>
      </c>
      <c r="M46" t="s">
        <v>45</v>
      </c>
      <c r="N46" t="s">
        <v>45</v>
      </c>
      <c r="O46" t="s">
        <v>45</v>
      </c>
      <c r="P46" t="s">
        <v>45</v>
      </c>
      <c r="Q46" t="s">
        <v>45</v>
      </c>
    </row>
    <row r="47" spans="4:17" x14ac:dyDescent="0.3">
      <c r="D47" t="s">
        <v>39</v>
      </c>
      <c r="E47">
        <v>1496100</v>
      </c>
      <c r="F47">
        <v>3300000</v>
      </c>
      <c r="G47" t="s">
        <v>45</v>
      </c>
      <c r="H47" t="s">
        <v>45</v>
      </c>
      <c r="I47" t="s">
        <v>45</v>
      </c>
      <c r="J47">
        <v>2840400.3</v>
      </c>
      <c r="K47" t="s">
        <v>45</v>
      </c>
      <c r="L47">
        <v>851670</v>
      </c>
      <c r="M47" t="s">
        <v>45</v>
      </c>
      <c r="N47" t="s">
        <v>45</v>
      </c>
      <c r="O47">
        <v>56293</v>
      </c>
      <c r="P47" t="s">
        <v>45</v>
      </c>
      <c r="Q47" t="s">
        <v>45</v>
      </c>
    </row>
    <row r="48" spans="4:17" x14ac:dyDescent="0.3">
      <c r="D48" t="s">
        <v>4</v>
      </c>
      <c r="E48">
        <v>7684975</v>
      </c>
      <c r="F48">
        <v>2069000</v>
      </c>
      <c r="G48" t="s">
        <v>45</v>
      </c>
      <c r="H48" t="s">
        <v>45</v>
      </c>
      <c r="I48" t="s">
        <v>45</v>
      </c>
      <c r="J48">
        <v>3331700</v>
      </c>
      <c r="K48" t="s">
        <v>45</v>
      </c>
      <c r="L48">
        <v>3052580</v>
      </c>
      <c r="M48" t="s">
        <v>45</v>
      </c>
      <c r="N48" t="s">
        <v>45</v>
      </c>
      <c r="O48">
        <v>292900</v>
      </c>
      <c r="P48" t="s">
        <v>45</v>
      </c>
      <c r="Q48" t="s">
        <v>45</v>
      </c>
    </row>
    <row r="49" spans="4:18" x14ac:dyDescent="0.3">
      <c r="D49" t="s">
        <v>5</v>
      </c>
      <c r="E49">
        <v>10029680</v>
      </c>
      <c r="F49">
        <v>5856000</v>
      </c>
      <c r="G49" t="s">
        <v>45</v>
      </c>
      <c r="H49">
        <v>2113583.2800000003</v>
      </c>
      <c r="I49">
        <v>70400</v>
      </c>
      <c r="J49">
        <v>4698925</v>
      </c>
      <c r="K49" t="s">
        <v>45</v>
      </c>
      <c r="L49">
        <v>6384920</v>
      </c>
      <c r="M49" t="s">
        <v>45</v>
      </c>
      <c r="N49" t="s">
        <v>45</v>
      </c>
      <c r="O49">
        <v>368000</v>
      </c>
      <c r="P49" t="s">
        <v>45</v>
      </c>
      <c r="Q49" t="s">
        <v>45</v>
      </c>
    </row>
    <row r="50" spans="4:18" x14ac:dyDescent="0.3">
      <c r="D50" t="s">
        <v>40</v>
      </c>
      <c r="E50">
        <v>24270035</v>
      </c>
      <c r="F50">
        <v>12197900</v>
      </c>
      <c r="G50">
        <v>4087863</v>
      </c>
      <c r="H50">
        <v>14204585.74</v>
      </c>
      <c r="I50">
        <v>2286245</v>
      </c>
      <c r="J50">
        <v>7790700</v>
      </c>
      <c r="K50" t="s">
        <v>45</v>
      </c>
      <c r="L50">
        <v>12276151</v>
      </c>
      <c r="M50" t="s">
        <v>45</v>
      </c>
      <c r="N50">
        <v>601500</v>
      </c>
      <c r="O50">
        <v>1104350</v>
      </c>
      <c r="P50" t="s">
        <v>45</v>
      </c>
      <c r="Q50" t="s">
        <v>45</v>
      </c>
    </row>
    <row r="51" spans="4:18" x14ac:dyDescent="0.3">
      <c r="D51" t="s">
        <v>7</v>
      </c>
      <c r="E51">
        <v>41182152</v>
      </c>
      <c r="F51">
        <v>23886200</v>
      </c>
      <c r="G51">
        <v>6865100</v>
      </c>
      <c r="H51">
        <v>17772660.880000003</v>
      </c>
      <c r="I51">
        <v>4909100</v>
      </c>
      <c r="J51">
        <v>15006655</v>
      </c>
      <c r="K51" t="s">
        <v>45</v>
      </c>
      <c r="L51">
        <v>8501900</v>
      </c>
      <c r="M51" t="s">
        <v>45</v>
      </c>
      <c r="N51">
        <v>2678000</v>
      </c>
      <c r="O51">
        <v>2010300</v>
      </c>
      <c r="P51" t="s">
        <v>45</v>
      </c>
      <c r="Q51" t="s">
        <v>45</v>
      </c>
    </row>
    <row r="52" spans="4:18" x14ac:dyDescent="0.3">
      <c r="D52" t="s">
        <v>41</v>
      </c>
      <c r="E52">
        <v>59555547.5</v>
      </c>
      <c r="F52">
        <v>54606200</v>
      </c>
      <c r="G52">
        <v>14024178</v>
      </c>
      <c r="H52">
        <v>22474278</v>
      </c>
      <c r="I52">
        <v>12649500</v>
      </c>
      <c r="J52">
        <v>22862305</v>
      </c>
      <c r="K52">
        <v>4848900</v>
      </c>
      <c r="L52">
        <v>7292800</v>
      </c>
      <c r="M52" t="s">
        <v>45</v>
      </c>
      <c r="N52">
        <v>4251771.25</v>
      </c>
      <c r="O52">
        <v>2299400</v>
      </c>
      <c r="P52" t="s">
        <v>45</v>
      </c>
      <c r="Q52" t="s">
        <v>45</v>
      </c>
    </row>
    <row r="53" spans="4:18" x14ac:dyDescent="0.3">
      <c r="D53" t="s">
        <v>9</v>
      </c>
      <c r="E53">
        <v>87565794</v>
      </c>
      <c r="F53">
        <v>65440300</v>
      </c>
      <c r="G53">
        <v>33694714</v>
      </c>
      <c r="H53">
        <v>17187122</v>
      </c>
      <c r="I53">
        <v>16565700</v>
      </c>
      <c r="J53">
        <v>16338765</v>
      </c>
      <c r="K53">
        <v>13189600</v>
      </c>
      <c r="L53">
        <v>10036294</v>
      </c>
      <c r="M53">
        <v>9761000</v>
      </c>
      <c r="N53">
        <v>4848785</v>
      </c>
      <c r="O53">
        <v>3524744</v>
      </c>
      <c r="P53">
        <v>266900</v>
      </c>
      <c r="Q53" t="s">
        <v>45</v>
      </c>
    </row>
    <row r="54" spans="4:18" x14ac:dyDescent="0.3">
      <c r="D54" t="s">
        <v>43</v>
      </c>
      <c r="E54" t="s">
        <v>11</v>
      </c>
      <c r="F54" t="s">
        <v>13</v>
      </c>
      <c r="G54" t="s">
        <v>15</v>
      </c>
      <c r="H54" t="s">
        <v>17</v>
      </c>
      <c r="I54" t="s">
        <v>19</v>
      </c>
      <c r="J54" t="s">
        <v>21</v>
      </c>
      <c r="K54" t="s">
        <v>23</v>
      </c>
      <c r="L54" t="s">
        <v>25</v>
      </c>
      <c r="M54" t="s">
        <v>27</v>
      </c>
      <c r="N54" t="s">
        <v>29</v>
      </c>
      <c r="O54" t="s">
        <v>31</v>
      </c>
      <c r="P54" t="s">
        <v>33</v>
      </c>
    </row>
    <row r="55" spans="4:18" x14ac:dyDescent="0.3">
      <c r="D55" t="s">
        <v>58</v>
      </c>
      <c r="E55">
        <f>+E47</f>
        <v>1496100</v>
      </c>
      <c r="F55">
        <f>+F47</f>
        <v>3300000</v>
      </c>
      <c r="G55">
        <f>+G50</f>
        <v>4087863</v>
      </c>
      <c r="H55">
        <f>+H49</f>
        <v>2113583.2800000003</v>
      </c>
      <c r="I55">
        <f>+I49</f>
        <v>70400</v>
      </c>
      <c r="J55">
        <f>+J46</f>
        <v>1290650</v>
      </c>
      <c r="K55">
        <f>+K52</f>
        <v>4848900</v>
      </c>
      <c r="L55">
        <f>+L47</f>
        <v>851670</v>
      </c>
      <c r="M55">
        <f>+M53</f>
        <v>9761000</v>
      </c>
      <c r="N55">
        <f>+N50</f>
        <v>601500</v>
      </c>
      <c r="O55">
        <f>+O47</f>
        <v>56293</v>
      </c>
      <c r="P55">
        <f>+P53</f>
        <v>266900</v>
      </c>
      <c r="Q55">
        <f>+_xlfn.STDEV.P(E55:P55)</f>
        <v>2693693.7128318297</v>
      </c>
      <c r="R55">
        <f>+GEOMEAN(E55:P55)</f>
        <v>1029164.7621216293</v>
      </c>
    </row>
  </sheetData>
  <autoFilter ref="D21:Q38" xr:uid="{273B1778-0643-4CAF-8090-936758DE884C}">
    <filterColumn colId="0">
      <customFilters>
        <customFilter operator="notEqual" val=" "/>
      </customFilters>
    </filterColumn>
  </autoFilter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SFPT analizė</vt:lpstr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Tomas Petronis</dc:creator>
  <cp:keywords/>
  <dc:description/>
  <cp:lastModifiedBy>Aušra Buivienė</cp:lastModifiedBy>
  <cp:revision/>
  <dcterms:created xsi:type="dcterms:W3CDTF">2019-06-10T10:32:59Z</dcterms:created>
  <dcterms:modified xsi:type="dcterms:W3CDTF">2025-04-15T11:22:11Z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5564178-1ca1-4992-b45e-fdaf9919e704_Enabled">
    <vt:lpwstr>true</vt:lpwstr>
  </property>
  <property fmtid="{D5CDD505-2E9C-101B-9397-08002B2CF9AE}" pid="3" name="MSIP_Label_e5564178-1ca1-4992-b45e-fdaf9919e704_SetDate">
    <vt:lpwstr>2022-11-23T08:13:58Z</vt:lpwstr>
  </property>
  <property fmtid="{D5CDD505-2E9C-101B-9397-08002B2CF9AE}" pid="4" name="MSIP_Label_e5564178-1ca1-4992-b45e-fdaf9919e704_Method">
    <vt:lpwstr>Privileged</vt:lpwstr>
  </property>
  <property fmtid="{D5CDD505-2E9C-101B-9397-08002B2CF9AE}" pid="5" name="MSIP_Label_e5564178-1ca1-4992-b45e-fdaf9919e704_Name">
    <vt:lpwstr>LB VIEŠA (ECB PUBLIC)</vt:lpwstr>
  </property>
  <property fmtid="{D5CDD505-2E9C-101B-9397-08002B2CF9AE}" pid="6" name="MSIP_Label_e5564178-1ca1-4992-b45e-fdaf9919e704_SiteId">
    <vt:lpwstr>5a40b399-6903-4594-ad73-dc4ed7ed91c0</vt:lpwstr>
  </property>
  <property fmtid="{D5CDD505-2E9C-101B-9397-08002B2CF9AE}" pid="7" name="MSIP_Label_e5564178-1ca1-4992-b45e-fdaf9919e704_ActionId">
    <vt:lpwstr>2f0e30e7-cfc0-4105-a486-41c6682fb7f5</vt:lpwstr>
  </property>
  <property fmtid="{D5CDD505-2E9C-101B-9397-08002B2CF9AE}" pid="8" name="MSIP_Label_e5564178-1ca1-4992-b45e-fdaf9919e704_ContentBits">
    <vt:lpwstr>0</vt:lpwstr>
  </property>
</Properties>
</file>