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InkAnnotation="0"/>
  <mc:AlternateContent xmlns:mc="http://schemas.openxmlformats.org/markup-compatibility/2006">
    <mc:Choice Requires="x15">
      <x15ac:absPath xmlns:x15ac="http://schemas.microsoft.com/office/spreadsheetml/2010/11/ac" url="L:\FPRPD.KDPPS\IGD SKELBIMUI\IGD atskaitymai\"/>
    </mc:Choice>
  </mc:AlternateContent>
  <xr:revisionPtr revIDLastSave="0" documentId="13_ncr:1_{42B4FFB6-6386-4764-AD27-DF1E09B0A591}" xr6:coauthVersionLast="47" xr6:coauthVersionMax="47" xr10:uidLastSave="{00000000-0000-0000-0000-000000000000}"/>
  <bookViews>
    <workbookView xWindow="-19310" yWindow="-210" windowWidth="19420" windowHeight="11500" xr2:uid="{00000000-000D-0000-FFFF-FFFF00000000}"/>
  </bookViews>
  <sheets>
    <sheet name="1. Atskaitymų dydžiai" sheetId="1" r:id="rId1"/>
    <sheet name="2. Atskaitymai be draudimo" sheetId="2" r:id="rId2"/>
    <sheet name="3. Atskaitymai su draudimu " sheetId="3" r:id="rId3"/>
    <sheet name="Paaiškinimai" sheetId="6" r:id="rId4"/>
    <sheet name="Trumpiniai" sheetId="5" r:id="rId5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1" i="2" l="1"/>
  <c r="L31" i="2"/>
  <c r="K31" i="2"/>
  <c r="N28" i="2"/>
  <c r="L28" i="2"/>
  <c r="K28" i="2"/>
  <c r="L27" i="2"/>
  <c r="K27" i="2"/>
  <c r="N27" i="2" s="1"/>
  <c r="L26" i="2"/>
  <c r="K26" i="2"/>
  <c r="N26" i="2" s="1"/>
  <c r="L25" i="2"/>
  <c r="K25" i="2"/>
  <c r="N25" i="2" s="1"/>
  <c r="L24" i="2"/>
  <c r="K24" i="2"/>
  <c r="N24" i="2" s="1"/>
  <c r="L23" i="2"/>
  <c r="N23" i="2" s="1"/>
  <c r="K23" i="2"/>
  <c r="L22" i="2"/>
  <c r="K22" i="2"/>
  <c r="N22" i="2" s="1"/>
  <c r="N18" i="2"/>
  <c r="N17" i="2"/>
  <c r="N16" i="2"/>
  <c r="N15" i="2"/>
  <c r="N14" i="2"/>
  <c r="N13" i="2"/>
  <c r="L14" i="2"/>
  <c r="L15" i="2"/>
  <c r="L16" i="2"/>
  <c r="L17" i="2"/>
  <c r="L18" i="2"/>
  <c r="L19" i="2"/>
  <c r="L13" i="2"/>
  <c r="K14" i="2"/>
  <c r="K15" i="2"/>
  <c r="K16" i="2"/>
  <c r="K17" i="2"/>
  <c r="K18" i="2"/>
  <c r="K19" i="2"/>
  <c r="K13" i="2"/>
  <c r="N8" i="2"/>
  <c r="N9" i="2"/>
  <c r="N4" i="2"/>
  <c r="L5" i="2"/>
  <c r="L6" i="2"/>
  <c r="L7" i="2"/>
  <c r="L8" i="2"/>
  <c r="L9" i="2"/>
  <c r="L10" i="2"/>
  <c r="K5" i="2"/>
  <c r="K6" i="2"/>
  <c r="K7" i="2"/>
  <c r="K8" i="2"/>
  <c r="K9" i="2"/>
  <c r="K10" i="2"/>
  <c r="K4" i="2"/>
  <c r="L4" i="2"/>
  <c r="J31" i="2"/>
  <c r="J27" i="2"/>
  <c r="J18" i="2"/>
  <c r="J19" i="2"/>
  <c r="N19" i="2" s="1"/>
  <c r="J10" i="2"/>
  <c r="N10" i="2" s="1"/>
  <c r="J8" i="2"/>
  <c r="J23" i="2"/>
  <c r="J24" i="2"/>
  <c r="J25" i="2"/>
  <c r="J26" i="2"/>
  <c r="J28" i="2"/>
  <c r="J22" i="2"/>
  <c r="J14" i="2"/>
  <c r="J15" i="2"/>
  <c r="J16" i="2"/>
  <c r="J17" i="2"/>
  <c r="J13" i="2"/>
  <c r="J5" i="2"/>
  <c r="N5" i="2" s="1"/>
  <c r="J6" i="2"/>
  <c r="N6" i="2" s="1"/>
  <c r="J7" i="2"/>
  <c r="N7" i="2" s="1"/>
  <c r="J4" i="2"/>
</calcChain>
</file>

<file path=xl/sharedStrings.xml><?xml version="1.0" encoding="utf-8"?>
<sst xmlns="http://schemas.openxmlformats.org/spreadsheetml/2006/main" count="451" uniqueCount="229">
  <si>
    <t>Kiti atskaitymai ir mokesčiai</t>
  </si>
  <si>
    <t>Siūlomos draudimo apsaugos</t>
  </si>
  <si>
    <t>Universalus gyvybės draudimas</t>
  </si>
  <si>
    <t>Gyvybės draudimas „Studentas“</t>
  </si>
  <si>
    <t>Negalima išimti</t>
  </si>
  <si>
    <t>Taupomasis investicinis gyvybės draudimas</t>
  </si>
  <si>
    <t>VIP pensinis gyvybės draudimas</t>
  </si>
  <si>
    <t>Gyvybės draudimas
Kritinių ligų draudimas
Mirties dėl nelaimingo atsitikimo draudimas
Neįgalumo dėl nelaimingo atsitikimo draudimas
Traumos dėl nelaimingo atsitikimo draudimas
Visiško ir nuolatinio darbingumo praradimo draudimas</t>
  </si>
  <si>
    <t>Netaikomi</t>
  </si>
  <si>
    <t>Saugus vaiko fondas</t>
  </si>
  <si>
    <t>0 Eur</t>
  </si>
  <si>
    <t>30 Eur</t>
  </si>
  <si>
    <t>31,32 Eur</t>
  </si>
  <si>
    <t>15 Eur</t>
  </si>
  <si>
    <t>nuo 4 metų</t>
  </si>
  <si>
    <t>Produktas¹</t>
  </si>
  <si>
    <t>Mažos rizikos investavimo strategija</t>
  </si>
  <si>
    <t>Vidutinės rizikos investavimo strategija</t>
  </si>
  <si>
    <t>Aukštos rizikos investavimo strategija</t>
  </si>
  <si>
    <t xml:space="preserve">1–3 metais </t>
  </si>
  <si>
    <t>30 %</t>
  </si>
  <si>
    <t>5 %</t>
  </si>
  <si>
    <t>39 %</t>
  </si>
  <si>
    <t>15 %</t>
  </si>
  <si>
    <t>4 %</t>
  </si>
  <si>
    <t>8 %</t>
  </si>
  <si>
    <t>3 %</t>
  </si>
  <si>
    <t>2 %</t>
  </si>
  <si>
    <t>1 %</t>
  </si>
  <si>
    <t>7,2 %</t>
  </si>
  <si>
    <t>1–1,95 %</t>
  </si>
  <si>
    <t>0,6–1,95 %</t>
  </si>
  <si>
    <t>1–3 metais</t>
  </si>
  <si>
    <t>0,07–0,53 %</t>
  </si>
  <si>
    <t>24 %</t>
  </si>
  <si>
    <t>35 %</t>
  </si>
  <si>
    <t>UAB „PZU Lietuva gyvybės draudimas“</t>
  </si>
  <si>
    <t>Privatus portfelis</t>
  </si>
  <si>
    <t>Mirtis dėl nelaimingo atsitikimo</t>
  </si>
  <si>
    <t>1–11 metais</t>
  </si>
  <si>
    <t>&gt;11 metų</t>
  </si>
  <si>
    <t>1–5 metais</t>
  </si>
  <si>
    <t>&gt;5 metai</t>
  </si>
  <si>
    <t>Gyvybės draudimas</t>
  </si>
  <si>
    <t>33,60 Eur + 0,3 %</t>
  </si>
  <si>
    <t>Investicinis draudimas</t>
  </si>
  <si>
    <t>Draudikas</t>
  </si>
  <si>
    <t>0 %</t>
  </si>
  <si>
    <t xml:space="preserve">nuo 4 metų </t>
  </si>
  <si>
    <t>0,15–0,77 %</t>
  </si>
  <si>
    <t>per 15 metų, sumokėjus
 15 000 EUR įmokų</t>
  </si>
  <si>
    <t>per 5 metus, sumokėjus
 5 000 EUR įmokų</t>
  </si>
  <si>
    <t>per 30 metų, sumokėjus
30 000 EUR įmokų</t>
  </si>
  <si>
    <t>Compensa Life</t>
  </si>
  <si>
    <t>ERGO Life</t>
  </si>
  <si>
    <t>SEB Life</t>
  </si>
  <si>
    <t xml:space="preserve">Swedbank Life </t>
  </si>
  <si>
    <t>IGD</t>
  </si>
  <si>
    <t>VIP pensinis GD</t>
  </si>
  <si>
    <t>Universalus GD</t>
  </si>
  <si>
    <t>Taupomasis IGD</t>
  </si>
  <si>
    <t>Administravimo ir valdymo atskaitymų sumos²</t>
  </si>
  <si>
    <t xml:space="preserve">Compensa Life </t>
  </si>
  <si>
    <t xml:space="preserve">ERGO Life </t>
  </si>
  <si>
    <t xml:space="preserve">SEB Life </t>
  </si>
  <si>
    <t>Swedbank Life</t>
  </si>
  <si>
    <t>Trumpinys</t>
  </si>
  <si>
    <t>IGD produkto pavadinimas</t>
  </si>
  <si>
    <t>Draudimo bendrovės pavadinimas</t>
  </si>
  <si>
    <t>PZU GD</t>
  </si>
  <si>
    <t xml:space="preserve">A </t>
  </si>
  <si>
    <t xml:space="preserve">B </t>
  </si>
  <si>
    <t>Administravimo ir valdymo²</t>
  </si>
  <si>
    <t>Draudimo rizikos³</t>
  </si>
  <si>
    <t>GD „Studentas“</t>
  </si>
  <si>
    <t>¹ Pateikiama informacija apie visus investicinio gyvybės draudimo produktus, kurie gali būti įsigyti su gyvybės draudimo apsauga nurodytomis sąlygomis: draudėjas, apdraustasis ir naudos gavėjas yra 35 metų asmuo; draudimo sutarties laikotarpis yra 30 metų; periodinė metinė draudimo įmoka yra 1 000 Eur; gyvybės draudimo suma yra 15 000 Eur.</t>
  </si>
  <si>
    <t xml:space="preserve">² Pateikiama administravimo ir valdymo atskaitymų, draudėjo mokėtinų per 5, 15 ir 30 metų, bendros sumos. Prie administravimo ir valdymo atskaitymų, mokėtinų per 5 ir 15 metų, įtraukti trečiųjų šalių (valdymo įmonių) taikomi atskaitymai ir galimos baudos už sutarties nutraukimą anksčiau laiko. Naudojami aktualūs draudimo sutartims taikomi atskaitymai, o trečiųjų šalių atskaitymams apskaičiuoti naudojama naujausia draudimo įmonei ir filialui žinoma informacija. </t>
  </si>
  <si>
    <t>Kiti</t>
  </si>
  <si>
    <t>Administravimo</t>
  </si>
  <si>
    <t>Dalies sukauptų lėšų atsiėmimo</t>
  </si>
  <si>
    <t xml:space="preserve">Nutraukimo </t>
  </si>
  <si>
    <t>Atskaitymai nuo atsiimamos sukauptų lėšų sumos</t>
  </si>
  <si>
    <t>Investavimo kryptis</t>
  </si>
  <si>
    <t>Vietinis strateginis fondas</t>
  </si>
  <si>
    <t>Tarptautinis fondas</t>
  </si>
  <si>
    <t>Pasaulio akcijų fondas</t>
  </si>
  <si>
    <t>C-QUADRAT ARTS TR Bond H </t>
  </si>
  <si>
    <t>C-QUADRAT ARTS TR Balanced H</t>
  </si>
  <si>
    <t>C-QUADRAT ARTS TR Bond H</t>
  </si>
  <si>
    <t>Obligacijos</t>
  </si>
  <si>
    <t>Investavimo programa "Subalansuota 50"</t>
  </si>
  <si>
    <t>Aukšto pajamingumo obligacijų kryptis</t>
  </si>
  <si>
    <t>Subalansuotas portfelis</t>
  </si>
  <si>
    <t>Tikrosios vertės strategija</t>
  </si>
  <si>
    <t>Subalansuota strategija</t>
  </si>
  <si>
    <t xml:space="preserve">Atskaitymų sumos </t>
  </si>
  <si>
    <t>Per 5 metus, sumokėjus 5 000 EUR įmokų</t>
  </si>
  <si>
    <t>Per 15 metų, sumokėjus 15 000 EUR įmokų</t>
  </si>
  <si>
    <t>Per 30 metų, sumokėjus 30 000 EUR įmokų</t>
  </si>
  <si>
    <t xml:space="preserve">² Pateikiama administravimo ir valdymo atskaitymų, draudėjo mokėtinų per 5, 15 ir 30 metų, bendros sumos (draudimo rizikos atskaitymai nėra įtraukti). Prie administravimo ir valdymo atskaitymų, mokėtinų per 5 ir 15 metų, įtraukti trečiųjų šalių (valdymo įmonių) taikomi atskaitymai ir galimos baudos už sutarties nutraukimą anksčiau laiko. Naudojami aktualūs draudimo sutartims taikomi atskaitymai, o trečiųjų šalių atskaitymams apskaičiuoti naudojama naujausia draudimo įmonei ir filialui žinoma informacija. </t>
  </si>
  <si>
    <t>⁴ Vidutinės rizikos investavimo strategijos kryptims priskiriamos kryptys, kurios nėra mažos rizikos investavimo strategijos kryptys ir kurių pirminių investicijų į obligacijas ir pinigų rinkos priemones dalis yra ne mažesnė kaip 30 proc. Atskaitymai, apskaičiuojami taikant prielaidą, kad metinė investicijų grąža yra 4 %.</t>
  </si>
  <si>
    <r>
      <t xml:space="preserve">³ Mažos rizikos investavimo strategijos kryptims priskiriamos kryptys, kurių pirminių (angl. </t>
    </r>
    <r>
      <rPr>
        <i/>
        <sz val="10"/>
        <color theme="1"/>
        <rFont val="Verdana"/>
        <family val="2"/>
        <charset val="186"/>
      </rPr>
      <t>underlying</t>
    </r>
    <r>
      <rPr>
        <sz val="10"/>
        <color theme="1"/>
        <rFont val="Verdana"/>
        <family val="2"/>
        <charset val="186"/>
      </rPr>
      <t>) investicijų į obligacijas ir pinigų rinkos priemones dalis yra ne mažesnė kaip 70 %. Atskaitymai, apskaičiuojami taikant prielaidą, kad metinė investicijų grąža yra 2 %.</t>
    </r>
  </si>
  <si>
    <r>
      <t xml:space="preserve">³ Draudimo rizikos atskaitymai apskaičiuojami bendra suma dviejų tipų galimai gyvybės draudimo apsaugai:
</t>
    </r>
    <r>
      <rPr>
        <b/>
        <sz val="10"/>
        <color theme="1"/>
        <rFont val="Verdana"/>
        <family val="2"/>
        <charset val="186"/>
      </rPr>
      <t>A variantas</t>
    </r>
    <r>
      <rPr>
        <sz val="10"/>
        <color theme="1"/>
        <rFont val="Verdana"/>
        <family val="2"/>
        <charset val="186"/>
      </rPr>
      <t xml:space="preserve"> – mirties atveju išmokama didžiausia iš sumų: draudimo suma arba sukaupta suma;
</t>
    </r>
    <r>
      <rPr>
        <b/>
        <sz val="10"/>
        <color theme="1"/>
        <rFont val="Verdana"/>
        <family val="2"/>
        <charset val="186"/>
      </rPr>
      <t>B variantas</t>
    </r>
    <r>
      <rPr>
        <sz val="10"/>
        <color theme="1"/>
        <rFont val="Verdana"/>
        <family val="2"/>
        <charset val="186"/>
      </rPr>
      <t xml:space="preserve"> – mirties atveju išmokamos abi sumos: draudimo suma ir sukaupta suma.
Draudimo rizikos atskaitymams apskaičiuoti naudojami aktualūs draudimo sutartims taikomi atskaitymai standartinei gyvybės draudimo rizikai. Draudimo rizikos atskaitymai, priklausantys nuo sukaupto turto vertės, apskaičiuojami vadovaujantis 2 lentelės (³)(⁴)(⁵)(⁶) išnašose nustatytomis prielaidomis.</t>
    </r>
  </si>
  <si>
    <r>
      <rPr>
        <i/>
        <sz val="10"/>
        <rFont val="Verdana Pro"/>
        <family val="2"/>
      </rPr>
      <t xml:space="preserve">Compensa Life Vienna Insurance Group </t>
    </r>
    <r>
      <rPr>
        <sz val="10"/>
        <rFont val="Verdana Pro"/>
        <family val="2"/>
      </rPr>
      <t>SE Lietuvos filialas</t>
    </r>
  </si>
  <si>
    <r>
      <rPr>
        <i/>
        <sz val="10"/>
        <rFont val="Verdana Pro"/>
        <family val="2"/>
      </rPr>
      <t xml:space="preserve">ERGO Life Insurance </t>
    </r>
    <r>
      <rPr>
        <sz val="10"/>
        <rFont val="Verdana Pro"/>
        <family val="2"/>
      </rPr>
      <t>SE</t>
    </r>
  </si>
  <si>
    <r>
      <rPr>
        <i/>
        <sz val="10"/>
        <rFont val="Verdana Pro"/>
        <family val="2"/>
      </rPr>
      <t xml:space="preserve">SEB Life and Pension Baltic </t>
    </r>
    <r>
      <rPr>
        <sz val="10"/>
        <rFont val="Verdana Pro"/>
        <family val="2"/>
      </rPr>
      <t>SE Lietuvos filialas</t>
    </r>
  </si>
  <si>
    <r>
      <rPr>
        <i/>
        <sz val="10"/>
        <rFont val="Verdana Pro"/>
        <family val="2"/>
      </rPr>
      <t xml:space="preserve">Swedbank Life Insurance </t>
    </r>
    <r>
      <rPr>
        <sz val="10"/>
        <rFont val="Verdana Pro"/>
        <family val="2"/>
      </rPr>
      <t>SE Lietuvos filialas</t>
    </r>
  </si>
  <si>
    <t xml:space="preserve">¹ Pateikiama informacija apie visus investicinio gyvybės draudimo produktus, kurie gali būti įsigyti be reikšmingos draudimo apsaugos nurodytomis sąlygomis: draudėjas, apdraustasis ir naudos gavėjas yra 35 metų asmuo; draudimo sutarties laikotarpis yra 30 metų; periodinė metinė draudimo įmoka yra 1 000 Eur; imama didžiausia pagal klientų sukaupto turto vertę draudiko platinama investavimo kryptis. </t>
  </si>
  <si>
    <t xml:space="preserve">Sutarties administravimo atskaitymai </t>
  </si>
  <si>
    <t xml:space="preserve">
0,4–1,25 %³</t>
  </si>
  <si>
    <t>³ 0,40 %, kai pasirinkta Kapitalo išsaugojimo strategija ir sutarties investicinė vertė &gt;=100 000 Eur; 
0,50 %, kai pasirinkta Kapitalo išsaugojimo strategija ir sutarties investicinė vertė &gt;=10 000 ir &lt;100 000 Eur
arba kai pasirinkta Tikrosios vertės strategija / Subalansuota strategija  ir sutarties investicinė vertė &gt;=100 000 Eur; 
0,75 %, kai pasirinkta Kapitalo išsaugojimo strategija ir sutarties investicinė vertė &lt;10 000 Eur
arba kai pasirinkta Tikrosios vertės strategija / Subalansuota strategija ir sutarties investicinė vertė &gt;=10 000 ir &lt;100 000 Eur
arba kai pasirinkta Agresyvaus augimo strategija / Augimo strategija ir sutarties investicinė vertė &gt;= 100 000 Eur;
1,00 %, kai pasirinkta Tikrosios vertės strategija / Subalansuota strategija ir sutarties investicinė vertė &lt;10 000 Eur
arba kai pasirinkta Agresyvaus augimo strategija / Augimo strategija ir sutarties investicinė vertė &gt;=10 000 ir &lt;100 000 Eur;
1,25 %, kai pasirinkta Agresyvaus augimo strategija / Augimo strategija ir sutarties investicinė vertė &lt;10 000 Eur</t>
  </si>
  <si>
    <t>1,25 %⁴</t>
  </si>
  <si>
    <t>⁴10 % nuolaida taikoma, kai sukaupta investicinė vertė &gt;10 000 Eur</t>
  </si>
  <si>
    <t>⁵ Garantijos mokestis apskaičiuojamas kartą per mėnesį nuo garantijos sumos ir yra išskaičiuojamas iš sutarties investicinės vertės.</t>
  </si>
  <si>
    <t>Atskaitymai nuo sukaupto turto vertės (metiniai dydžiai)</t>
  </si>
  <si>
    <t xml:space="preserve">Investicijų valdymo atskaitymai  </t>
  </si>
  <si>
    <t>34 %</t>
  </si>
  <si>
    <t>Draudiko</t>
  </si>
  <si>
    <t xml:space="preserve">Trečiųjų šalių </t>
  </si>
  <si>
    <t>0,5 %</t>
  </si>
  <si>
    <t>0,2 %⁵</t>
  </si>
  <si>
    <t xml:space="preserve">Mirtis dėl nelaimingo atsitikimo/Mirtis ar invalidumas dėl nelaimingo atsitikimo, Visiškas darbingumo praradimas, Vaiko gyvenimo trukmė, Atleidimas nuo įmokų mokėjimo, Papildomi draudimo objektai „Būk atsargus“ ir „Būk sveikas“, Kritinių ligų draudimas </t>
  </si>
  <si>
    <t>Mirtis dėl nelaimingo atsitikimo/Apdraustojo ir/arba sutuoktinio mirtis dėl nelaimingo atsitikimo, Visiškas darbingumo praradimas, Vaiko gyvenimo trukmė, Atleidimas nuo įmokų mokėjimo, Papildomi draudimo objektai „Būk atsargus“ ir „Būk sveikas“, Kritinių ligų draudimas</t>
  </si>
  <si>
    <t>Mirtis dėl nelaimingo atsitikimo, Draudimas nuo nelaimingų atsitikimų "Būk atsargus"</t>
  </si>
  <si>
    <t>35,40 Eur + 0,12 %</t>
  </si>
  <si>
    <t>Europos besivystančių rinkų akcijos</t>
  </si>
  <si>
    <t>Allianz Lietuva gyvybės draudimas UAB</t>
  </si>
  <si>
    <t>Allianz</t>
  </si>
  <si>
    <t>Allianz Taupomasis IGD</t>
  </si>
  <si>
    <t>Allianz VIP pensinis GD</t>
  </si>
  <si>
    <t>⁶ Bendras minimalus (maksimalus) investicijų valdymo atskaitymo procentas nebūtinai sutampa su minimaliu (maksimaliu) taikomo įmonės investicijų valdymo atskaitymo procento ir minimaliu (maksimaliu) taikomo trečiųjų šalių investicijų valdymo atskaitymo procento suma.</t>
  </si>
  <si>
    <t>² 33,6 Eur - fiksuotas administravimo mokestis, 0,48-1 proc. priklausomai nuo pasirinktos krypties nuskaitomas mokestis nuo sukaupto kapitalo, 0,48 proc. taikomas šioms kryptims: aukšto pajamingumo obligacijų, Europos obligacijų, Azijos ir Ramiojo vandenyno šalių akcijų, JAV akcijų, mišri pasaulio obligacjų, pasaulio akcijų, Šiaurės Europos akcijų, 1 proc. - gyvenimo ciklo kryptys.</t>
  </si>
  <si>
    <t>BNP Paribas US Growth</t>
  </si>
  <si>
    <t>Mano investicija</t>
  </si>
  <si>
    <t>Gyvybės draudimas, nelaimingi atsitikimai, kritinės ligos, mirtis nuo nelaimingų atsitikimų, darbingumo netekimas, dienpiningiai ir ligonpinigiai, papildomo kapitalo kaupimas, telemedicinos draudimas</t>
  </si>
  <si>
    <t>Augimo portfelis</t>
  </si>
  <si>
    <t>Agresyvaus augimo strategija</t>
  </si>
  <si>
    <t>Papildomoms draudimo įmokoms</t>
  </si>
  <si>
    <r>
      <t>0,5–4 %</t>
    </r>
    <r>
      <rPr>
        <sz val="10"/>
        <color rgb="FF000000"/>
        <rFont val="Verdana"/>
        <family val="2"/>
        <charset val="186"/>
      </rPr>
      <t>⁷</t>
    </r>
  </si>
  <si>
    <t>⁷ Papildomoms ir vienkartinėms draudimo įmokoms taikomi mokesčiai: kai įmokos dydis iki 5 000,00 Eur – 4%; 5 000,00-9 999,99 Eur – 3%; 10 000,00-19 999,99 Eur – 1,5%, 20 000,00-39 999,99 – 1%; virš 40 000,00 – 0,5%.</t>
  </si>
  <si>
    <t>Papildomo kapitalo kaupimas, telemedicinos draudimas</t>
  </si>
  <si>
    <t>IGD su periodinėmis įmokomis</t>
  </si>
  <si>
    <t>IGD su vienkartine įmoka</t>
  </si>
  <si>
    <t>24 Eur</t>
  </si>
  <si>
    <t>1–10 metais</t>
  </si>
  <si>
    <t>Gyvybės draudimo sąlyga Nr.100</t>
  </si>
  <si>
    <t>IGD su PĮ</t>
  </si>
  <si>
    <t>⁵ Aukštos rizikos investavimo strategijos kryptims priskiriamos visos kryptys, kurios neatitinka mažos ir vidutinės rizikos investavimo strategijoms nustatytų kriterijų. Atskaitymai, apskaičiuojami taikant prielaidą, kad metinė investicijų grąža yra 6%.</t>
  </si>
  <si>
    <t>n/a</t>
  </si>
  <si>
    <t>Gyvenimo ciklo fondas</t>
  </si>
  <si>
    <t>Kitos kartos pensija</t>
  </si>
  <si>
    <t>Gyvenimo ciklo investavimo strategija⁶</t>
  </si>
  <si>
    <t>⁶ Gyvenimo ciklo investavimo strategijos kryptims priskiriamos kryptys, kurių investavimo rizika keičiama atsižvelgiant į asmens amžių arba likusį terminą iki sutarties galiojimo pabaigos. Administravimo ir valdymo atskaitymai, kurių dydis priklauso nuo sukaupto turto vertės, apskaičiuojami taikant prielaidą, kad metinė investicijų grąža yra kintanti, atsižvelgiant į asmens amžių arba likusį terminą iki sutarties galiojimo pabaigos atitinkančią investavimo strategiją, naudojant mažai, vidutinei ir aukštai investavimo strategijoms nustatytas grąžas.</t>
  </si>
  <si>
    <t>Norime padėti geriau suprasti investicinio gyvybės draudimo (IGD) produktų atskaitymus. Atminkite, kad kiekvieno draudiko siūlomi produktai gali labai skirtis. Todėl, norėdami priimti geriausią sprendimą, neapsiribokite vien tik mokesčių palyginimu – būtinai įvertinkite ir realią investavimo krypčių grąžą. Šią informaciją lengvai rasite draudikų interneto svetainėse.</t>
  </si>
  <si>
    <t>Per pirmuosius 1–3 sutarties galiojimo metus daugelis draudikų nuo kiekvienos įmokos nuskaičiuoja 30–40 %. Nuo 4 metų šie atskaitymai paprastai sumažėja iki 2–5 %. Tai reiškia, kad pirmuosius trejus metus investuojama gerokai mažesnė dalis sumokėtų įmokų, palyginti su vėlesniais metais.</t>
  </si>
  <si>
    <t>Sutarties administravimo mokesčiai gali būti tiek nustatyta suma, tiek procentas nuo sutartimi sukauptos sumos. Nuskaičiavus šiuos atskaitymus, sumažėja sukaupta suma.</t>
  </si>
  <si>
    <t>Sutarties administravimo atskaitymai</t>
  </si>
  <si>
    <t xml:space="preserve">Draudikų investicijų valdymo atskaitymai </t>
  </si>
  <si>
    <t>Trečiųjų šalių investicijų valdymo atskaitymai</t>
  </si>
  <si>
    <t>Draudėjų lėšos yra investuojamos į investicinę kryptį, su kurios verte yra susieta draudimo sutarties vertė. Kai kurie draudikai patys valdo investavimo kryptis, o kiti šį valdymą yra perdavę trečiosioms šalims – valdymo įmonėms. Draudiko papildomai taikomi investicijų valdymo mokesčiai sumažina investavimo krypties turto vertę, atitinkamai mažėja ir draudimo sutarties vertė, t.y. sukaupta suma.</t>
  </si>
  <si>
    <t>Atkreipkite dėmesį į trečiųjų šalių (valdymo įmonių) taikomus mokesčius už investicijų valdymą, kurie mažina investavimo krypties grąžą. Skirtingoms investavimo kryptims (fondams)  taikomi atskaitymai svyruoja nuo 0,05 % iki 2,47 %. Norėdami sužinoti konkrečiai jūsų pasirinktai investavimo krypčiai taikomus mokesčius, ieškokite jų draudikų skelbiamuose Pagrindinės informacijos dokumentuose arba kreipkitės į draudiką dėl išsamesnės informacijos.</t>
  </si>
  <si>
    <t>3 lentelėje pateikiami draudimo rizikos atskaitymų dydžiai, kai gyvybės draudimo suma yra 15 000 Eur, dviem galimais sutarties variantais:
A variantas – mirties atveju išmokama didžiausia suma: arba draudimo suma, arba sukaupta suma. Svarbu atkreipti dėmesį, kad A variante, kai sukaupta suma pasiekia 15 000 Eur, draudimo rizikos atskaitymai papildomai nėra skaičiuojami;
B variantas – mirties atveju išmokamos abi sumos: draudimo suma ir sukaupta suma.</t>
  </si>
  <si>
    <t>Gyvybės draudimo rizikos atskaitymai</t>
  </si>
  <si>
    <t>Įmokų atskaitymai</t>
  </si>
  <si>
    <t>Investicinis gyvybės draudimas „Kitos kartos pensija“</t>
  </si>
  <si>
    <r>
      <t>0,7–0,3 %</t>
    </r>
    <r>
      <rPr>
        <sz val="10"/>
        <color indexed="8"/>
        <rFont val="Calibri"/>
        <family val="2"/>
        <charset val="186"/>
      </rPr>
      <t>⁸</t>
    </r>
  </si>
  <si>
    <t>⁸ produkto administravimo atskaitymai: 
0,7 %, kai turtas iki 10 000 Eur;
0,6 %, kai turtas iki 20 000 Eur;
0,5 %, kai turtas iki 50 000 Eur;
0,4 %, kai turtas iki 100 000 Eur;
0,3 %, kai turtas nuo 100 000 Eur.</t>
  </si>
  <si>
    <t>Artea Life</t>
  </si>
  <si>
    <t>UAB Artea Life Insurance</t>
  </si>
  <si>
    <t>0,096–0,46 %</t>
  </si>
  <si>
    <t>0,096–1,31 %</t>
  </si>
  <si>
    <t>0,07–1,11 %</t>
  </si>
  <si>
    <t>0,61-0,91 %⁶</t>
  </si>
  <si>
    <t>Index Plus 25</t>
  </si>
  <si>
    <t>Index Plus 50</t>
  </si>
  <si>
    <t>Index Plus</t>
  </si>
  <si>
    <t>Gyvybės draudimo rizika; 
Papildomas vėžio ir kritinių ligų draudimas; 
Papildomas darbingumo netekimo draudimas; 
Papildomas draudimas nuo nelaimingų atsitikimų.</t>
  </si>
  <si>
    <t>PZU gyvybė</t>
  </si>
  <si>
    <t>0,52–2,31 %⁶</t>
  </si>
  <si>
    <t>5 Eur - už sutarties pakeitimus, investavimo plano keitimas daugiau kaip 4 kartus per metus, sukauptos sumos investavimo struktūros keitimas daugiau kaip 4 kartus per metus.</t>
  </si>
  <si>
    <t>0 Eur - 2 investavimo plano keitimai arba draudėjo kapitalo perskirstymai kitomis kryptimis per metus;
10 Eur - kiekvienas papildomas keitimas arba perskirstymas per metus;
0 Eur - 1 sutarties sąlygų keitimas per metus;
15 Eur - kiekvienas papildomas sutarties sąlygų keitimas per metus;
3 Eur - draudimo sutarties ar įmokų mokėjimo stabdymas.</t>
  </si>
  <si>
    <t xml:space="preserve">0 Eur - 1 fondų/proporcijų keitimas per metus; 
5,79 Eur - daugiau nei 1 keitimas;
15 Eur - draudimo sutarties atnaujinimo mokestis. </t>
  </si>
  <si>
    <t>Mažos rizikos investavimo strategija³ (metinė investicijų grąža yra 2 %)</t>
  </si>
  <si>
    <t>Vidutinės rizikos investavimo strategija⁴ (metinė investicijų grąža yra 4 %)</t>
  </si>
  <si>
    <t>Aukštos rizikos investavimo strategija⁵ (metinė investicijų grąža yra 6 %)</t>
  </si>
  <si>
    <t>Investicinis gyvybės draudimas „Mylintiems gyvenimą“ (be reikšmingos draudimo rizikos)</t>
  </si>
  <si>
    <t>Investicinis gyvybės draudimas „Mylintiems gyvenimą“</t>
  </si>
  <si>
    <t>IGD be draudimo rizikų</t>
  </si>
  <si>
    <t xml:space="preserve">¹ Sutartims su vienkartine draudimo įmoka taikomi mokesčiai: kai įmokos dydis &lt;=10 000 Eur – 3%; 10 000,01–20 000,00 Eur – 2 %, 20 000,01–40 000,00 – 1 %; &gt;=40 000,01 – 0,5 %. </t>
  </si>
  <si>
    <t>0,5–3 %¹</t>
  </si>
  <si>
    <t>0,06 - 0,23 %</t>
  </si>
  <si>
    <t>IGD "Mylintiems gyvenimą"</t>
  </si>
  <si>
    <t>IGD "Mylintiems gyvenimą" (be reikšmingos draudimo rizikos)</t>
  </si>
  <si>
    <t>51 Eur</t>
  </si>
  <si>
    <t>204 Eur</t>
  </si>
  <si>
    <t>0,88–2,4 %</t>
  </si>
  <si>
    <t>Gyvybės draudimo sąlyga Nr. 100 
Papildomo draudimo sąlyga Nr.200: Sunki trauma dėl nelaimingo atsitikimo
Papildomo draudimo sąlyga Nr. 300: Trauma dėl nelaimingo atsitikimo
Papildomo draudimo sąlyga Nr. 400: Mirtis  dėl nelaimingo atsitikimo
Papildomo draudimo sąlyga Nr. 500: Kritinės ligos</t>
  </si>
  <si>
    <t>1 %, 
min. 20 Eur</t>
  </si>
  <si>
    <t>1 %, 
maks. 50 Eur</t>
  </si>
  <si>
    <t>0,5 %, 
maks. 50 Eur</t>
  </si>
  <si>
    <t>2 %, maks. 30 Eur</t>
  </si>
  <si>
    <t>2 %, maks. 50 Eur (netaikoma, jei sutartis galioja ≥ 10 metų)</t>
  </si>
  <si>
    <t>2 %, maks. 50 Eur</t>
  </si>
  <si>
    <t>2 %, maks. 50 Eur 
pirmus 10 m.</t>
  </si>
  <si>
    <t>2 %, maks. 30 Eur 
pirmus 10 m.</t>
  </si>
  <si>
    <t>≥11 metų</t>
  </si>
  <si>
    <t>1–3 metais, jei sutarties trukmė &lt;5 metai</t>
  </si>
  <si>
    <t>1–3 metais,  jei sutarties trukmė &gt;20 metų</t>
  </si>
  <si>
    <t>1–3 metais, jei sutarties trukmė 5-20 metų</t>
  </si>
  <si>
    <t>0,85 Eur x n x 12
(n - sutarties trukmė metais)</t>
  </si>
  <si>
    <t>Atskaitymai nuo įmokų</t>
  </si>
  <si>
    <t>Investicinis gyvybės draudimas (toliau - IGD)</t>
  </si>
  <si>
    <t>0 Eur - 15 fondų/proporcijų keitimų per metus; 
5,79 Eur - keitimas nuo 16 karto.</t>
  </si>
  <si>
    <t>14 001–28 000 Eur</t>
  </si>
  <si>
    <t>28 001–280 000 Eur</t>
  </si>
  <si>
    <t>Vienos įmokos dydis: 
1 500–14 000 Eur</t>
  </si>
  <si>
    <t>&gt;3 metų</t>
  </si>
  <si>
    <t xml:space="preserve">Papildomoms įmokoms </t>
  </si>
  <si>
    <t>Papildomoms įmokoms</t>
  </si>
  <si>
    <t>Sutartims su vienkartine  įmoka</t>
  </si>
  <si>
    <t>Visą laikotarpį nuo sutarties pradžios</t>
  </si>
  <si>
    <t>1–3 metais, jei sutarties trukmė 3-10 metų</t>
  </si>
  <si>
    <t>1–3 metais, jei sutarties trukmė &lt;3 metai</t>
  </si>
  <si>
    <t>1–3 metais, jei sutarties trukmė &gt;10 metų</t>
  </si>
  <si>
    <t>2,4 %*n 
(n – sutarties trukmė metais)</t>
  </si>
  <si>
    <t>24 Eur – su prašymu dėl elektroninių sąskaitų; 
30 Eur – be prašymo</t>
  </si>
  <si>
    <t>0,08–1,17 %⁶</t>
  </si>
  <si>
    <t>0,01–1,20 %⁶</t>
  </si>
  <si>
    <t>0 Eur - 4 kapitalo perskirstymai per metus;
10 Eur - kiekvienas papildomas kapitalo perskirstymas per metus;
10 Eur - kiekvienas sutarties pakeitimas.
3 Eur - kiekvienas įspėjimas apie numatomą draudimo apsaugos sustabdymą.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</si>
</sst>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8"/>
      <color theme="0"/>
      <name val="Verdana"/>
      <family val="2"/>
      <charset val="186"/>
    </font>
    <font>
      <sz val="8"/>
      <name val="Verdana"/>
      <family val="2"/>
      <charset val="186"/>
    </font>
    <font>
      <b/>
      <sz val="9"/>
      <color theme="0"/>
      <name val="Verdana"/>
      <family val="2"/>
      <charset val="186"/>
    </font>
    <font>
      <sz val="8"/>
      <color indexed="8"/>
      <name val="Verdana"/>
      <family val="2"/>
      <charset val="186"/>
    </font>
    <font>
      <sz val="8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sz val="7.5"/>
      <color indexed="8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8"/>
      <name val="Calibri"/>
      <family val="2"/>
      <charset val="186"/>
      <scheme val="minor"/>
    </font>
    <font>
      <b/>
      <sz val="8"/>
      <name val="Verdana"/>
      <family val="2"/>
      <charset val="186"/>
    </font>
    <font>
      <b/>
      <sz val="10"/>
      <name val="Verdana"/>
      <family val="2"/>
      <charset val="186"/>
    </font>
    <font>
      <sz val="10"/>
      <color indexed="8"/>
      <name val="Verdana"/>
      <family val="2"/>
      <charset val="186"/>
    </font>
    <font>
      <sz val="10"/>
      <color theme="1"/>
      <name val="Calibri"/>
      <family val="2"/>
      <charset val="186"/>
      <scheme val="minor"/>
    </font>
    <font>
      <i/>
      <sz val="10"/>
      <color theme="1"/>
      <name val="Verdana"/>
      <family val="2"/>
      <charset val="186"/>
    </font>
    <font>
      <sz val="10"/>
      <color rgb="FF000000"/>
      <name val="Verdana"/>
      <family val="2"/>
      <charset val="186"/>
    </font>
    <font>
      <b/>
      <sz val="10"/>
      <color theme="1"/>
      <name val="Verdana Pro"/>
      <family val="2"/>
    </font>
    <font>
      <sz val="10"/>
      <name val="Verdana Pro"/>
      <family val="2"/>
    </font>
    <font>
      <i/>
      <sz val="10"/>
      <name val="Verdana Pro"/>
      <family val="2"/>
    </font>
    <font>
      <b/>
      <sz val="12"/>
      <name val="Verdana"/>
      <family val="2"/>
      <charset val="186"/>
    </font>
    <font>
      <sz val="11"/>
      <name val="Verdana"/>
      <family val="2"/>
      <charset val="186"/>
    </font>
    <font>
      <sz val="11"/>
      <name val="Calibri"/>
      <family val="2"/>
      <charset val="186"/>
      <scheme val="minor"/>
    </font>
    <font>
      <sz val="9"/>
      <color indexed="8"/>
      <name val="Verdana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0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theme="1"/>
      <name val="SEB SansSerif"/>
      <charset val="186"/>
    </font>
    <font>
      <sz val="10"/>
      <color theme="1"/>
      <name val="Arial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theme="0" tint="-4.9989318521683403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theme="0" tint="-4.9989318521683403E-2"/>
      </right>
      <top/>
      <bottom/>
      <diagonal/>
    </border>
    <border>
      <left style="thin">
        <color indexed="64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9" fontId="31" fillId="0" borderId="0" applyFont="0" applyFill="0" applyBorder="0" applyAlignment="0" applyProtection="0"/>
    <xf numFmtId="0" fontId="32" fillId="0" borderId="0"/>
  </cellStyleXfs>
  <cellXfs count="2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8" fillId="0" borderId="0" xfId="0" quotePrefix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2" fillId="0" borderId="0" xfId="0" applyNumberFormat="1" applyFont="1"/>
    <xf numFmtId="1" fontId="0" fillId="0" borderId="0" xfId="0" applyNumberFormat="1"/>
    <xf numFmtId="49" fontId="0" fillId="0" borderId="0" xfId="0" applyNumberFormat="1"/>
    <xf numFmtId="0" fontId="5" fillId="4" borderId="0" xfId="0" applyFont="1" applyFill="1" applyAlignment="1">
      <alignment horizontal="center" vertical="center" wrapText="1" readingOrder="1"/>
    </xf>
    <xf numFmtId="0" fontId="7" fillId="4" borderId="0" xfId="0" applyFont="1" applyFill="1" applyAlignment="1">
      <alignment horizontal="center" vertical="center" wrapText="1" readingOrder="1"/>
    </xf>
    <xf numFmtId="3" fontId="6" fillId="4" borderId="0" xfId="0" applyNumberFormat="1" applyFont="1" applyFill="1" applyAlignment="1">
      <alignment horizontal="right" vertical="center" wrapText="1" readingOrder="1"/>
    </xf>
    <xf numFmtId="0" fontId="0" fillId="4" borderId="0" xfId="0" applyFill="1"/>
    <xf numFmtId="0" fontId="0" fillId="0" borderId="0" xfId="0" applyAlignment="1">
      <alignment horizontal="left"/>
    </xf>
    <xf numFmtId="1" fontId="12" fillId="2" borderId="10" xfId="0" applyNumberFormat="1" applyFont="1" applyFill="1" applyBorder="1" applyAlignment="1">
      <alignment horizontal="left" vertical="center" wrapText="1" readingOrder="1"/>
    </xf>
    <xf numFmtId="1" fontId="12" fillId="0" borderId="5" xfId="0" applyNumberFormat="1" applyFont="1" applyBorder="1" applyAlignment="1">
      <alignment horizontal="left" vertical="center" wrapText="1" readingOrder="1"/>
    </xf>
    <xf numFmtId="1" fontId="12" fillId="0" borderId="10" xfId="0" applyNumberFormat="1" applyFont="1" applyBorder="1" applyAlignment="1">
      <alignment horizontal="left" vertical="center" wrapText="1" readingOrder="1"/>
    </xf>
    <xf numFmtId="1" fontId="12" fillId="2" borderId="6" xfId="0" applyNumberFormat="1" applyFont="1" applyFill="1" applyBorder="1" applyAlignment="1">
      <alignment vertical="center" wrapText="1" readingOrder="1"/>
    </xf>
    <xf numFmtId="1" fontId="12" fillId="2" borderId="5" xfId="0" applyNumberFormat="1" applyFont="1" applyFill="1" applyBorder="1" applyAlignment="1">
      <alignment horizontal="left" vertical="center" wrapText="1" readingOrder="1"/>
    </xf>
    <xf numFmtId="1" fontId="12" fillId="0" borderId="6" xfId="0" applyNumberFormat="1" applyFont="1" applyBorder="1" applyAlignment="1">
      <alignment vertical="center" wrapText="1" readingOrder="1"/>
    </xf>
    <xf numFmtId="3" fontId="12" fillId="0" borderId="5" xfId="0" applyNumberFormat="1" applyFont="1" applyBorder="1" applyAlignment="1">
      <alignment horizontal="right" vertical="center" wrapText="1" readingOrder="1"/>
    </xf>
    <xf numFmtId="3" fontId="12" fillId="0" borderId="8" xfId="0" applyNumberFormat="1" applyFont="1" applyBorder="1" applyAlignment="1">
      <alignment horizontal="right" vertical="center" wrapText="1" readingOrder="1"/>
    </xf>
    <xf numFmtId="3" fontId="12" fillId="8" borderId="5" xfId="0" applyNumberFormat="1" applyFont="1" applyFill="1" applyBorder="1" applyAlignment="1">
      <alignment horizontal="right" vertical="center" wrapText="1" readingOrder="1"/>
    </xf>
    <xf numFmtId="3" fontId="12" fillId="9" borderId="8" xfId="0" applyNumberFormat="1" applyFont="1" applyFill="1" applyBorder="1" applyAlignment="1">
      <alignment horizontal="right" vertical="center" wrapText="1" readingOrder="1"/>
    </xf>
    <xf numFmtId="3" fontId="12" fillId="9" borderId="5" xfId="0" applyNumberFormat="1" applyFont="1" applyFill="1" applyBorder="1" applyAlignment="1">
      <alignment horizontal="right" vertical="center" wrapText="1" readingOrder="1"/>
    </xf>
    <xf numFmtId="3" fontId="15" fillId="10" borderId="8" xfId="0" applyNumberFormat="1" applyFont="1" applyFill="1" applyBorder="1" applyAlignment="1">
      <alignment horizontal="center" vertical="center" wrapText="1" readingOrder="1"/>
    </xf>
    <xf numFmtId="3" fontId="12" fillId="10" borderId="8" xfId="0" applyNumberFormat="1" applyFont="1" applyFill="1" applyBorder="1" applyAlignment="1">
      <alignment horizontal="right" vertical="center" wrapText="1" readingOrder="1"/>
    </xf>
    <xf numFmtId="3" fontId="12" fillId="10" borderId="5" xfId="0" applyNumberFormat="1" applyFont="1" applyFill="1" applyBorder="1" applyAlignment="1">
      <alignment horizontal="right" vertical="center" wrapText="1" readingOrder="1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9" fontId="17" fillId="0" borderId="1" xfId="0" applyNumberFormat="1" applyFont="1" applyBorder="1" applyAlignment="1">
      <alignment horizontal="center" vertical="center" wrapText="1"/>
    </xf>
    <xf numFmtId="9" fontId="17" fillId="2" borderId="1" xfId="0" applyNumberFormat="1" applyFont="1" applyFill="1" applyBorder="1" applyAlignment="1">
      <alignment horizontal="center" vertical="center" wrapText="1"/>
    </xf>
    <xf numFmtId="0" fontId="13" fillId="3" borderId="20" xfId="0" quotePrefix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9" fontId="17" fillId="0" borderId="0" xfId="0" applyNumberFormat="1" applyFont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 readingOrder="1"/>
    </xf>
    <xf numFmtId="0" fontId="13" fillId="3" borderId="5" xfId="0" applyFont="1" applyFill="1" applyBorder="1" applyAlignment="1">
      <alignment horizontal="center" vertical="center" wrapText="1" readingOrder="1"/>
    </xf>
    <xf numFmtId="0" fontId="12" fillId="2" borderId="6" xfId="0" applyFont="1" applyFill="1" applyBorder="1" applyAlignment="1">
      <alignment vertical="center" wrapText="1" readingOrder="1"/>
    </xf>
    <xf numFmtId="0" fontId="17" fillId="0" borderId="5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3" fontId="12" fillId="8" borderId="5" xfId="1" applyNumberFormat="1" applyFont="1" applyFill="1" applyBorder="1" applyAlignment="1">
      <alignment horizontal="right" vertical="center" wrapText="1" readingOrder="1"/>
    </xf>
    <xf numFmtId="3" fontId="12" fillId="10" borderId="5" xfId="1" applyNumberFormat="1" applyFont="1" applyFill="1" applyBorder="1" applyAlignment="1">
      <alignment horizontal="right" vertical="center" wrapText="1" readingOrder="1"/>
    </xf>
    <xf numFmtId="3" fontId="12" fillId="9" borderId="5" xfId="1" applyNumberFormat="1" applyFont="1" applyFill="1" applyBorder="1" applyAlignment="1">
      <alignment horizontal="right" vertical="center" wrapText="1" readingOrder="1"/>
    </xf>
    <xf numFmtId="3" fontId="12" fillId="0" borderId="5" xfId="1" applyNumberFormat="1" applyFont="1" applyFill="1" applyBorder="1" applyAlignment="1">
      <alignment horizontal="right" vertical="center" wrapText="1" readingOrder="1"/>
    </xf>
    <xf numFmtId="1" fontId="22" fillId="0" borderId="1" xfId="0" applyNumberFormat="1" applyFont="1" applyBorder="1" applyAlignment="1">
      <alignment horizontal="left" vertical="center" wrapText="1" readingOrder="1"/>
    </xf>
    <xf numFmtId="1" fontId="22" fillId="0" borderId="1" xfId="0" applyNumberFormat="1" applyFont="1" applyBorder="1" applyAlignment="1">
      <alignment vertical="center" wrapText="1" readingOrder="1"/>
    </xf>
    <xf numFmtId="0" fontId="21" fillId="9" borderId="1" xfId="0" applyFont="1" applyFill="1" applyBorder="1"/>
    <xf numFmtId="3" fontId="15" fillId="8" borderId="5" xfId="0" applyNumberFormat="1" applyFont="1" applyFill="1" applyBorder="1" applyAlignment="1">
      <alignment horizontal="center" vertical="center" wrapText="1" readingOrder="1"/>
    </xf>
    <xf numFmtId="3" fontId="15" fillId="9" borderId="8" xfId="0" applyNumberFormat="1" applyFont="1" applyFill="1" applyBorder="1" applyAlignment="1">
      <alignment horizontal="center" vertical="center" wrapText="1" readingOrder="1"/>
    </xf>
    <xf numFmtId="0" fontId="24" fillId="2" borderId="0" xfId="0" applyFont="1" applyFill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6" fillId="0" borderId="0" xfId="0" applyFont="1" applyAlignment="1">
      <alignment horizontal="justify" vertical="center"/>
    </xf>
    <xf numFmtId="0" fontId="11" fillId="0" borderId="26" xfId="0" applyFont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left" vertical="center" wrapText="1" readingOrder="1"/>
    </xf>
    <xf numFmtId="1" fontId="28" fillId="0" borderId="0" xfId="2" applyNumberFormat="1"/>
    <xf numFmtId="1" fontId="12" fillId="0" borderId="0" xfId="0" applyNumberFormat="1" applyFont="1" applyAlignment="1">
      <alignment horizontal="left" vertical="center" wrapText="1" readingOrder="1"/>
    </xf>
    <xf numFmtId="3" fontId="12" fillId="0" borderId="0" xfId="0" applyNumberFormat="1" applyFont="1" applyAlignment="1">
      <alignment horizontal="right" vertical="center" wrapText="1" readingOrder="1"/>
    </xf>
    <xf numFmtId="0" fontId="0" fillId="0" borderId="0" xfId="0" applyAlignment="1">
      <alignment horizontal="left" vertical="center" indent="1"/>
    </xf>
    <xf numFmtId="1" fontId="22" fillId="0" borderId="2" xfId="0" applyNumberFormat="1" applyFont="1" applyBorder="1" applyAlignment="1">
      <alignment vertical="center" wrapText="1" readingOrder="1"/>
    </xf>
    <xf numFmtId="3" fontId="31" fillId="0" borderId="0" xfId="3" applyNumberFormat="1" applyFont="1" applyFill="1" applyBorder="1"/>
    <xf numFmtId="10" fontId="31" fillId="0" borderId="0" xfId="3" applyNumberFormat="1" applyFont="1" applyFill="1" applyBorder="1"/>
    <xf numFmtId="3" fontId="33" fillId="0" borderId="0" xfId="4" applyNumberFormat="1" applyFont="1"/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10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7" fillId="0" borderId="1" xfId="0" quotePrefix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vertical="center" wrapText="1" readingOrder="1"/>
    </xf>
    <xf numFmtId="1" fontId="12" fillId="0" borderId="29" xfId="0" applyNumberFormat="1" applyFont="1" applyBorder="1" applyAlignment="1">
      <alignment vertical="center" wrapText="1" readingOrder="1"/>
    </xf>
    <xf numFmtId="1" fontId="12" fillId="0" borderId="11" xfId="0" applyNumberFormat="1" applyFont="1" applyBorder="1" applyAlignment="1">
      <alignment horizontal="left" vertical="center" wrapText="1" readingOrder="1"/>
    </xf>
    <xf numFmtId="3" fontId="12" fillId="0" borderId="11" xfId="0" applyNumberFormat="1" applyFont="1" applyBorder="1" applyAlignment="1">
      <alignment horizontal="right" vertical="center" wrapText="1" readingOrder="1"/>
    </xf>
    <xf numFmtId="0" fontId="17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 readingOrder="1"/>
    </xf>
    <xf numFmtId="3" fontId="12" fillId="0" borderId="5" xfId="1" applyNumberFormat="1" applyFont="1" applyFill="1" applyBorder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3" fontId="0" fillId="0" borderId="0" xfId="0" applyNumberFormat="1"/>
    <xf numFmtId="0" fontId="27" fillId="0" borderId="1" xfId="0" applyFont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 readingOrder="1"/>
    </xf>
    <xf numFmtId="0" fontId="13" fillId="5" borderId="11" xfId="0" applyFont="1" applyFill="1" applyBorder="1" applyAlignment="1">
      <alignment horizontal="center" vertical="center" wrapText="1" readingOrder="1"/>
    </xf>
    <xf numFmtId="0" fontId="13" fillId="5" borderId="14" xfId="0" applyFont="1" applyFill="1" applyBorder="1" applyAlignment="1">
      <alignment horizontal="center" vertical="center" wrapText="1" readingOrder="1"/>
    </xf>
    <xf numFmtId="0" fontId="13" fillId="5" borderId="8" xfId="0" applyFont="1" applyFill="1" applyBorder="1" applyAlignment="1">
      <alignment horizontal="center" vertical="center" wrapText="1" readingOrder="1"/>
    </xf>
    <xf numFmtId="0" fontId="13" fillId="6" borderId="10" xfId="0" applyFont="1" applyFill="1" applyBorder="1" applyAlignment="1">
      <alignment horizontal="center" vertical="center" wrapText="1" readingOrder="1"/>
    </xf>
    <xf numFmtId="0" fontId="13" fillId="6" borderId="11" xfId="0" applyFont="1" applyFill="1" applyBorder="1" applyAlignment="1">
      <alignment horizontal="center" vertical="center" wrapText="1" readingOrder="1"/>
    </xf>
    <xf numFmtId="0" fontId="13" fillId="6" borderId="8" xfId="0" applyFont="1" applyFill="1" applyBorder="1" applyAlignment="1">
      <alignment horizontal="center" vertical="center" wrapText="1" readingOrder="1"/>
    </xf>
    <xf numFmtId="0" fontId="13" fillId="3" borderId="6" xfId="0" applyFont="1" applyFill="1" applyBorder="1" applyAlignment="1">
      <alignment horizontal="center" vertical="center" wrapText="1" readingOrder="1"/>
    </xf>
    <xf numFmtId="0" fontId="13" fillId="3" borderId="7" xfId="0" applyFont="1" applyFill="1" applyBorder="1" applyAlignment="1">
      <alignment horizontal="center" vertical="center" wrapText="1" readingOrder="1"/>
    </xf>
    <xf numFmtId="0" fontId="7" fillId="7" borderId="12" xfId="0" applyFont="1" applyFill="1" applyBorder="1" applyAlignment="1">
      <alignment horizontal="center" vertical="center" wrapText="1" readingOrder="1"/>
    </xf>
    <xf numFmtId="0" fontId="7" fillId="7" borderId="0" xfId="0" applyFont="1" applyFill="1" applyAlignment="1">
      <alignment horizontal="center" vertical="center" wrapText="1" readingOrder="1"/>
    </xf>
    <xf numFmtId="0" fontId="13" fillId="3" borderId="10" xfId="0" applyFont="1" applyFill="1" applyBorder="1" applyAlignment="1">
      <alignment horizontal="center" vertical="center" wrapText="1" readingOrder="1"/>
    </xf>
    <xf numFmtId="0" fontId="13" fillId="3" borderId="11" xfId="0" applyFont="1" applyFill="1" applyBorder="1" applyAlignment="1">
      <alignment horizontal="center" vertical="center" wrapText="1" readingOrder="1"/>
    </xf>
    <xf numFmtId="0" fontId="13" fillId="3" borderId="8" xfId="0" applyFont="1" applyFill="1" applyBorder="1" applyAlignment="1">
      <alignment horizontal="center" vertical="center" wrapText="1" readingOrder="1"/>
    </xf>
    <xf numFmtId="0" fontId="13" fillId="7" borderId="10" xfId="0" applyFont="1" applyFill="1" applyBorder="1" applyAlignment="1">
      <alignment horizontal="center" vertical="center" wrapText="1" readingOrder="1"/>
    </xf>
    <xf numFmtId="0" fontId="13" fillId="7" borderId="11" xfId="0" applyFont="1" applyFill="1" applyBorder="1" applyAlignment="1">
      <alignment horizontal="center" vertical="center" wrapText="1" readingOrder="1"/>
    </xf>
    <xf numFmtId="0" fontId="13" fillId="7" borderId="13" xfId="0" applyFont="1" applyFill="1" applyBorder="1" applyAlignment="1">
      <alignment horizontal="center" vertical="center" wrapText="1" readingOrder="1"/>
    </xf>
    <xf numFmtId="0" fontId="13" fillId="7" borderId="8" xfId="0" applyFont="1" applyFill="1" applyBorder="1" applyAlignment="1">
      <alignment horizontal="center" vertical="center" wrapText="1" readingOrder="1"/>
    </xf>
    <xf numFmtId="0" fontId="13" fillId="3" borderId="0" xfId="0" applyFont="1" applyFill="1" applyAlignment="1">
      <alignment horizontal="center" vertical="center" wrapText="1" readingOrder="1"/>
    </xf>
    <xf numFmtId="0" fontId="7" fillId="6" borderId="10" xfId="0" applyFont="1" applyFill="1" applyBorder="1" applyAlignment="1">
      <alignment horizontal="center" vertical="center" wrapText="1" readingOrder="1"/>
    </xf>
    <xf numFmtId="0" fontId="7" fillId="6" borderId="11" xfId="0" applyFont="1" applyFill="1" applyBorder="1" applyAlignment="1">
      <alignment horizontal="center" vertical="center" wrapText="1" readingOrder="1"/>
    </xf>
    <xf numFmtId="0" fontId="7" fillId="5" borderId="15" xfId="0" applyFont="1" applyFill="1" applyBorder="1" applyAlignment="1">
      <alignment horizontal="center" vertical="center" wrapText="1" readingOrder="1"/>
    </xf>
    <xf numFmtId="0" fontId="7" fillId="5" borderId="14" xfId="0" applyFont="1" applyFill="1" applyBorder="1" applyAlignment="1">
      <alignment horizontal="center" vertical="center" wrapText="1" readingOrder="1"/>
    </xf>
    <xf numFmtId="0" fontId="13" fillId="11" borderId="10" xfId="0" applyFont="1" applyFill="1" applyBorder="1" applyAlignment="1">
      <alignment horizontal="center" vertical="center" wrapText="1" readingOrder="1"/>
    </xf>
    <xf numFmtId="0" fontId="13" fillId="11" borderId="11" xfId="0" applyFont="1" applyFill="1" applyBorder="1" applyAlignment="1">
      <alignment horizontal="center" vertical="center" wrapText="1" readingOrder="1"/>
    </xf>
    <xf numFmtId="0" fontId="13" fillId="11" borderId="8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top" wrapText="1"/>
    </xf>
    <xf numFmtId="0" fontId="13" fillId="11" borderId="12" xfId="0" applyFont="1" applyFill="1" applyBorder="1" applyAlignment="1">
      <alignment horizontal="center" vertical="center" wrapText="1" readingOrder="1"/>
    </xf>
    <xf numFmtId="0" fontId="13" fillId="11" borderId="0" xfId="0" applyFont="1" applyFill="1" applyAlignment="1">
      <alignment horizontal="center" vertical="center" wrapText="1" readingOrder="1"/>
    </xf>
    <xf numFmtId="0" fontId="29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wrapText="1"/>
    </xf>
    <xf numFmtId="49" fontId="17" fillId="0" borderId="2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9" fontId="17" fillId="0" borderId="27" xfId="0" applyNumberFormat="1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17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13" fillId="3" borderId="20" xfId="0" quotePrefix="1" applyFont="1" applyFill="1" applyBorder="1" applyAlignment="1">
      <alignment horizontal="center" vertical="center" wrapText="1"/>
    </xf>
    <xf numFmtId="0" fontId="13" fillId="3" borderId="21" xfId="0" quotePrefix="1" applyFont="1" applyFill="1" applyBorder="1" applyAlignment="1">
      <alignment horizontal="center" vertical="center" wrapText="1"/>
    </xf>
    <xf numFmtId="0" fontId="13" fillId="3" borderId="4" xfId="0" quotePrefix="1" applyFont="1" applyFill="1" applyBorder="1" applyAlignment="1">
      <alignment horizontal="center" vertical="center" wrapText="1"/>
    </xf>
    <xf numFmtId="0" fontId="13" fillId="3" borderId="22" xfId="0" quotePrefix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13" fillId="3" borderId="1" xfId="0" quotePrefix="1" applyFont="1" applyFill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64" fontId="17" fillId="0" borderId="1" xfId="1" applyFont="1" applyFill="1" applyBorder="1" applyAlignment="1">
      <alignment horizontal="center" vertical="center" wrapText="1"/>
    </xf>
    <xf numFmtId="164" fontId="17" fillId="0" borderId="1" xfId="1" applyFont="1" applyFill="1" applyBorder="1" applyAlignment="1">
      <alignment horizontal="right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164" fontId="17" fillId="2" borderId="1" xfId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164" fontId="27" fillId="0" borderId="3" xfId="1" applyFont="1" applyFill="1" applyBorder="1" applyAlignment="1">
      <alignment horizontal="center" vertical="center" wrapText="1"/>
    </xf>
    <xf numFmtId="164" fontId="27" fillId="0" borderId="1" xfId="1" applyFont="1" applyFill="1" applyBorder="1" applyAlignment="1">
      <alignment horizontal="center" vertical="center" wrapText="1"/>
    </xf>
    <xf numFmtId="0" fontId="13" fillId="3" borderId="17" xfId="0" quotePrefix="1" applyFont="1" applyFill="1" applyBorder="1" applyAlignment="1">
      <alignment horizontal="center" vertical="center" wrapText="1"/>
    </xf>
    <xf numFmtId="38" fontId="27" fillId="0" borderId="1" xfId="1" applyNumberFormat="1" applyFont="1" applyFill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164" fontId="17" fillId="0" borderId="3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3" fillId="3" borderId="9" xfId="0" applyFont="1" applyFill="1" applyBorder="1" applyAlignment="1">
      <alignment horizontal="center" vertical="center" wrapText="1" readingOrder="1"/>
    </xf>
    <xf numFmtId="0" fontId="13" fillId="3" borderId="6" xfId="0" applyFont="1" applyFill="1" applyBorder="1" applyAlignment="1">
      <alignment horizontal="center" vertical="center" readingOrder="1"/>
    </xf>
    <xf numFmtId="0" fontId="13" fillId="3" borderId="9" xfId="0" applyFont="1" applyFill="1" applyBorder="1" applyAlignment="1">
      <alignment horizontal="center" vertical="center" readingOrder="1"/>
    </xf>
    <xf numFmtId="0" fontId="13" fillId="3" borderId="7" xfId="0" applyFont="1" applyFill="1" applyBorder="1" applyAlignment="1">
      <alignment horizontal="center" vertical="center" readingOrder="1"/>
    </xf>
    <xf numFmtId="3" fontId="16" fillId="8" borderId="10" xfId="0" applyNumberFormat="1" applyFont="1" applyFill="1" applyBorder="1" applyAlignment="1">
      <alignment horizontal="center" vertical="center" wrapText="1" readingOrder="1"/>
    </xf>
    <xf numFmtId="3" fontId="16" fillId="8" borderId="11" xfId="0" applyNumberFormat="1" applyFont="1" applyFill="1" applyBorder="1" applyAlignment="1">
      <alignment horizontal="center" vertical="center" wrapText="1" readingOrder="1"/>
    </xf>
    <xf numFmtId="3" fontId="16" fillId="8" borderId="8" xfId="0" applyNumberFormat="1" applyFont="1" applyFill="1" applyBorder="1" applyAlignment="1">
      <alignment horizontal="center" vertical="center" wrapText="1" readingOrder="1"/>
    </xf>
    <xf numFmtId="3" fontId="16" fillId="10" borderId="10" xfId="0" applyNumberFormat="1" applyFont="1" applyFill="1" applyBorder="1" applyAlignment="1">
      <alignment horizontal="center" vertical="center" wrapText="1" readingOrder="1"/>
    </xf>
    <xf numFmtId="3" fontId="16" fillId="10" borderId="11" xfId="0" applyNumberFormat="1" applyFont="1" applyFill="1" applyBorder="1" applyAlignment="1">
      <alignment horizontal="center" vertical="center" wrapText="1" readingOrder="1"/>
    </xf>
    <xf numFmtId="3" fontId="16" fillId="10" borderId="8" xfId="0" applyNumberFormat="1" applyFont="1" applyFill="1" applyBorder="1" applyAlignment="1">
      <alignment horizontal="center" vertical="center" wrapText="1" readingOrder="1"/>
    </xf>
    <xf numFmtId="0" fontId="16" fillId="9" borderId="10" xfId="0" applyFont="1" applyFill="1" applyBorder="1" applyAlignment="1">
      <alignment horizontal="center" vertical="center" wrapText="1" readingOrder="1"/>
    </xf>
    <xf numFmtId="0" fontId="16" fillId="9" borderId="11" xfId="0" applyFont="1" applyFill="1" applyBorder="1" applyAlignment="1">
      <alignment horizontal="center" vertical="center" wrapText="1" readingOrder="1"/>
    </xf>
    <xf numFmtId="0" fontId="16" fillId="9" borderId="8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left" vertical="center" wrapText="1"/>
    </xf>
    <xf numFmtId="1" fontId="22" fillId="0" borderId="2" xfId="0" applyNumberFormat="1" applyFont="1" applyBorder="1" applyAlignment="1">
      <alignment horizontal="left" vertical="center" wrapText="1" readingOrder="1"/>
    </xf>
    <xf numFmtId="1" fontId="22" fillId="0" borderId="4" xfId="0" applyNumberFormat="1" applyFont="1" applyBorder="1" applyAlignment="1">
      <alignment horizontal="left" vertical="center" wrapText="1" readingOrder="1"/>
    </xf>
    <xf numFmtId="1" fontId="22" fillId="0" borderId="3" xfId="0" applyNumberFormat="1" applyFont="1" applyBorder="1" applyAlignment="1">
      <alignment horizontal="left" vertical="center" wrapText="1" readingOrder="1"/>
    </xf>
  </cellXfs>
  <cellStyles count="5">
    <cellStyle name="Comma" xfId="1" builtinId="3"/>
    <cellStyle name="Hyperlink" xfId="2" builtinId="8"/>
    <cellStyle name="Normal" xfId="0" builtinId="0"/>
    <cellStyle name="Normal 3" xfId="4" xr:uid="{23847CFB-10C7-4DC5-8D1E-F2A1DB0A1C99}"/>
    <cellStyle name="Percent 2 2" xfId="3" xr:uid="{0912BAAE-E499-4095-921F-9C23FA5EE2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draudimo'!$I$4:$I$10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draudimo'!$J$4:$J$10</c:f>
              <c:numCache>
                <c:formatCode>0</c:formatCode>
                <c:ptCount val="7"/>
                <c:pt idx="0">
                  <c:v>881.11</c:v>
                </c:pt>
                <c:pt idx="1">
                  <c:v>662</c:v>
                </c:pt>
                <c:pt idx="2">
                  <c:v>1403.68</c:v>
                </c:pt>
                <c:pt idx="3">
                  <c:v>1118.7206000000001</c:v>
                </c:pt>
                <c:pt idx="4">
                  <c:v>1034.0262274999991</c:v>
                </c:pt>
                <c:pt idx="5">
                  <c:v>680.12524620862064</c:v>
                </c:pt>
                <c:pt idx="6">
                  <c:v>200.79999999999984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72-4717-956D-6F2D484A1FB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draudimo'!$I$4:$I$10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draudimo'!$K$4:$K$10</c:f>
              <c:numCache>
                <c:formatCode>0</c:formatCode>
                <c:ptCount val="7"/>
                <c:pt idx="0">
                  <c:v>1801.5</c:v>
                </c:pt>
                <c:pt idx="1">
                  <c:v>1748.8600000000001</c:v>
                </c:pt>
                <c:pt idx="2">
                  <c:v>1589.2</c:v>
                </c:pt>
                <c:pt idx="3">
                  <c:v>2159.3912</c:v>
                </c:pt>
                <c:pt idx="4">
                  <c:v>1150.5294550000021</c:v>
                </c:pt>
                <c:pt idx="5">
                  <c:v>2490.5187107931779</c:v>
                </c:pt>
                <c:pt idx="6">
                  <c:v>1047.5800000000008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72-4717-956D-6F2D484A1FB6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draudimo'!$I$4:$I$10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draudimo'!$L$4:$L$10</c:f>
              <c:numCache>
                <c:formatCode>0</c:formatCode>
                <c:ptCount val="7"/>
                <c:pt idx="0">
                  <c:v>5061.2000000000007</c:v>
                </c:pt>
                <c:pt idx="1">
                  <c:v>5082.2000000000007</c:v>
                </c:pt>
                <c:pt idx="2">
                  <c:v>4833.8900000000003</c:v>
                </c:pt>
                <c:pt idx="3">
                  <c:v>7368.7410999999993</c:v>
                </c:pt>
                <c:pt idx="4">
                  <c:v>3668.4621449999968</c:v>
                </c:pt>
                <c:pt idx="5">
                  <c:v>7067.5017168638724</c:v>
                </c:pt>
                <c:pt idx="6">
                  <c:v>3523.4400000000028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72-4717-956D-6F2D484A1FB6}"/>
            </c:ext>
          </c:extLst>
        </c:ser>
        <c:ser>
          <c:idx val="3"/>
          <c:order val="3"/>
          <c:spPr>
            <a:noFill/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BB27A102-9F78-4017-934E-39EFCAC55838}" type="CELLRANGE">
                      <a:rPr lang="en-US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9B0-4F1F-8CBA-A0E69BA2417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0EC9B7E-28CA-4B7D-A935-38313CAC48C5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9B0-4F1F-8CBA-A0E69BA2417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3D9C989-B314-4F8E-ABAE-0CCB29E7CF11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99B0-4F1F-8CBA-A0E69BA2417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19D882A-2772-4036-9875-E8FA3EE9BBDC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99B0-4F1F-8CBA-A0E69BA2417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11F1668-9ABE-4683-B6E4-B40B0709EFD7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99B0-4F1F-8CBA-A0E69BA2417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1303A2A-D04D-4911-94F5-0DB23C43C610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99B0-4F1F-8CBA-A0E69BA2417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415B1583-D567-4F61-97BD-553244A45F97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99B0-4F1F-8CBA-A0E69BA241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val>
            <c:numRef>
              <c:f>'2. Atskaitymai be draudimo'!$M$4:$M$10</c:f>
              <c:numCache>
                <c:formatCode>0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'2. Atskaitymai be draudimo'!$N$4:$N$10</c15:f>
                <c15:dlblRangeCache>
                  <c:ptCount val="7"/>
                  <c:pt idx="0">
                    <c:v>7 744</c:v>
                  </c:pt>
                  <c:pt idx="1">
                    <c:v>7 493</c:v>
                  </c:pt>
                  <c:pt idx="2">
                    <c:v>7 827</c:v>
                  </c:pt>
                  <c:pt idx="3">
                    <c:v>10 647</c:v>
                  </c:pt>
                  <c:pt idx="4">
                    <c:v>5 853</c:v>
                  </c:pt>
                  <c:pt idx="5">
                    <c:v>10 238</c:v>
                  </c:pt>
                  <c:pt idx="6">
                    <c:v>4 772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9B0-4F1F-8CBA-A0E69BA24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1889839"/>
        <c:axId val="1281888399"/>
      </c:barChart>
      <c:catAx>
        <c:axId val="1281889839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t-LT"/>
          </a:p>
        </c:txPr>
        <c:crossAx val="1281888399"/>
        <c:crosses val="autoZero"/>
        <c:auto val="1"/>
        <c:lblAlgn val="ctr"/>
        <c:lblOffset val="100"/>
        <c:noMultiLvlLbl val="0"/>
      </c:catAx>
      <c:valAx>
        <c:axId val="1281888399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1281889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935595726590513"/>
          <c:y val="0.10062886437289201"/>
          <c:w val="0.74998676573878964"/>
          <c:h val="0.81551374864969794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'2. Atskaitymai be draudimo'!$I$13:$I$19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draudimo'!$J$13:$J$19</c:f>
              <c:numCache>
                <c:formatCode>0</c:formatCode>
                <c:ptCount val="7"/>
                <c:pt idx="0">
                  <c:v>1009.86</c:v>
                </c:pt>
                <c:pt idx="1">
                  <c:v>800.09</c:v>
                </c:pt>
                <c:pt idx="2">
                  <c:v>1428.48</c:v>
                </c:pt>
                <c:pt idx="3">
                  <c:v>1159.5320000000002</c:v>
                </c:pt>
                <c:pt idx="4">
                  <c:v>1060.8196525000001</c:v>
                </c:pt>
                <c:pt idx="5">
                  <c:v>675.65245789485789</c:v>
                </c:pt>
                <c:pt idx="6">
                  <c:v>213.09999999999897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3-4586-A6B8-09A5176A1C5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'2. Atskaitymai be draudimo'!$I$13:$I$19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draudimo'!$K$13:$K$19</c:f>
              <c:numCache>
                <c:formatCode>0</c:formatCode>
                <c:ptCount val="7"/>
                <c:pt idx="0">
                  <c:v>2867.58</c:v>
                </c:pt>
                <c:pt idx="1">
                  <c:v>2860.8999999999996</c:v>
                </c:pt>
                <c:pt idx="2">
                  <c:v>1900.23</c:v>
                </c:pt>
                <c:pt idx="3">
                  <c:v>2660.8335999999999</c:v>
                </c:pt>
                <c:pt idx="4">
                  <c:v>1512.326879999998</c:v>
                </c:pt>
                <c:pt idx="5">
                  <c:v>2608.5842995469443</c:v>
                </c:pt>
                <c:pt idx="6">
                  <c:v>1182.3000000000111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93-4586-A6B8-09A5176A1C56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'2. Atskaitymai be draudimo'!$I$13:$I$19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draudimo'!$L$13:$L$19</c:f>
              <c:numCache>
                <c:formatCode>0</c:formatCode>
                <c:ptCount val="7"/>
                <c:pt idx="0">
                  <c:v>9316.4399999999987</c:v>
                </c:pt>
                <c:pt idx="1">
                  <c:v>9535.1200000000008</c:v>
                </c:pt>
                <c:pt idx="2">
                  <c:v>6641.11</c:v>
                </c:pt>
                <c:pt idx="3">
                  <c:v>10626.4666</c:v>
                </c:pt>
                <c:pt idx="4">
                  <c:v>6215.6242574999987</c:v>
                </c:pt>
                <c:pt idx="5">
                  <c:v>8410.3083593752872</c:v>
                </c:pt>
                <c:pt idx="6">
                  <c:v>4663.649999999976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93-4586-A6B8-09A5176A1C56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525D429-3DC1-45EF-8B9C-8FECDBBA1B96}" type="CELLRANGE">
                      <a:rPr lang="en-US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F04F-48DD-971C-B5452A06102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71B5AD9-F0FE-4F2E-9745-E39F06419F98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F04F-48DD-971C-B5452A06102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E324DB7-0F15-4CD8-961B-39DC0549F44F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04F-48DD-971C-B5452A06102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95BB78C-1A5F-4E5D-B509-BA0E1E0DBE5D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04F-48DD-971C-B5452A06102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FDF3C4E-81A3-45B5-87E1-6A25BC32E8BC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F04F-48DD-971C-B5452A06102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68606B8-7FE7-4DCF-A059-241886055F8C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F04F-48DD-971C-B5452A06102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D1EF617-E126-45FC-825F-A0F5A2B3FB45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04F-48DD-971C-B5452A0610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'2. Atskaitymai be draudimo'!$I$13:$I$19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draudimo'!$M$13:$M$19</c:f>
              <c:numCache>
                <c:formatCode>0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'2. Atskaitymai be draudimo'!$N$13:$N$19</c15:f>
                <c15:dlblRangeCache>
                  <c:ptCount val="7"/>
                  <c:pt idx="0">
                    <c:v>13 194</c:v>
                  </c:pt>
                  <c:pt idx="1">
                    <c:v>13 196</c:v>
                  </c:pt>
                  <c:pt idx="2">
                    <c:v>9 970</c:v>
                  </c:pt>
                  <c:pt idx="3">
                    <c:v>14 447</c:v>
                  </c:pt>
                  <c:pt idx="4">
                    <c:v>8 789</c:v>
                  </c:pt>
                  <c:pt idx="5">
                    <c:v>11 695</c:v>
                  </c:pt>
                  <c:pt idx="6">
                    <c:v>6 059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F04F-48DD-971C-B5452A061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1888879"/>
        <c:axId val="1281903759"/>
      </c:barChart>
      <c:catAx>
        <c:axId val="128188887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t-LT"/>
          </a:p>
        </c:txPr>
        <c:crossAx val="1281903759"/>
        <c:crosses val="autoZero"/>
        <c:auto val="1"/>
        <c:lblAlgn val="ctr"/>
        <c:lblOffset val="100"/>
        <c:noMultiLvlLbl val="0"/>
      </c:catAx>
      <c:valAx>
        <c:axId val="1281903759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128188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664751808266345"/>
          <c:y val="0.27672955974842767"/>
          <c:w val="0.3201616974111034"/>
          <c:h val="0.44654088050314467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draudimo'!$I$31</c:f>
              <c:strCache>
                <c:ptCount val="1"/>
                <c:pt idx="0">
                  <c:v>SEB Life</c:v>
                </c:pt>
              </c:strCache>
            </c:strRef>
          </c:cat>
          <c:val>
            <c:numRef>
              <c:f>'2. Atskaitymai be draudimo'!$J$31</c:f>
              <c:numCache>
                <c:formatCode>0</c:formatCode>
                <c:ptCount val="1"/>
                <c:pt idx="0">
                  <c:v>132.12240302677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08-4567-B203-3E4FE2B62AE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draudimo'!$I$31</c:f>
              <c:strCache>
                <c:ptCount val="1"/>
                <c:pt idx="0">
                  <c:v>SEB Life</c:v>
                </c:pt>
              </c:strCache>
            </c:strRef>
          </c:cat>
          <c:val>
            <c:numRef>
              <c:f>'2. Atskaitymai be draudimo'!$K$31</c:f>
              <c:numCache>
                <c:formatCode>0</c:formatCode>
                <c:ptCount val="1"/>
                <c:pt idx="0">
                  <c:v>982.29880868926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08-4567-B203-3E4FE2B62AE3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draudimo'!$I$31</c:f>
              <c:strCache>
                <c:ptCount val="1"/>
                <c:pt idx="0">
                  <c:v>SEB Life</c:v>
                </c:pt>
              </c:strCache>
            </c:strRef>
          </c:cat>
          <c:val>
            <c:numRef>
              <c:f>'2. Atskaitymai be draudimo'!$L$31</c:f>
              <c:numCache>
                <c:formatCode>0</c:formatCode>
                <c:ptCount val="1"/>
                <c:pt idx="0">
                  <c:v>3748.0106283106902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08-4567-B203-3E4FE2B62AE3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AC0255EE-E632-4FFE-80A9-BD81DA124DB2}" type="CELLRANGE">
                      <a:rPr lang="en-US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C2F-4C04-83BF-9B48EA29AB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 Atskaitymai be draudimo'!$I$31</c:f>
              <c:strCache>
                <c:ptCount val="1"/>
                <c:pt idx="0">
                  <c:v>SEB Life</c:v>
                </c:pt>
              </c:strCache>
            </c:strRef>
          </c:cat>
          <c:val>
            <c:numRef>
              <c:f>'2. Atskaitymai be draudimo'!$M$31</c:f>
              <c:numCache>
                <c:formatCode>0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'2. Atskaitymai be draudimo'!$N$31</c15:f>
                <c15:dlblRangeCache>
                  <c:ptCount val="1"/>
                  <c:pt idx="0">
                    <c:v>4 862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3C2F-4C04-83BF-9B48EA29A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1874959"/>
        <c:axId val="1281862959"/>
      </c:barChart>
      <c:catAx>
        <c:axId val="12818749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t-LT"/>
          </a:p>
        </c:txPr>
        <c:crossAx val="1281862959"/>
        <c:crosses val="autoZero"/>
        <c:auto val="1"/>
        <c:lblAlgn val="ctr"/>
        <c:lblOffset val="100"/>
        <c:noMultiLvlLbl val="0"/>
      </c:catAx>
      <c:valAx>
        <c:axId val="1281862959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12818749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935595726590513"/>
          <c:y val="9.166666666666666E-2"/>
          <c:w val="0.74998676573878964"/>
          <c:h val="0.81666666666666665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draudimo'!$I$22:$I$28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draudimo'!$J$22:$J$28</c:f>
              <c:numCache>
                <c:formatCode>0</c:formatCode>
                <c:ptCount val="7"/>
                <c:pt idx="0">
                  <c:v>1074.27</c:v>
                </c:pt>
                <c:pt idx="1">
                  <c:v>869.25</c:v>
                </c:pt>
                <c:pt idx="2">
                  <c:v>1463.53</c:v>
                </c:pt>
                <c:pt idx="3">
                  <c:v>1081.4814999999999</c:v>
                </c:pt>
                <c:pt idx="4">
                  <c:v>1130.9599999999998</c:v>
                </c:pt>
                <c:pt idx="5">
                  <c:v>670.42541708040812</c:v>
                </c:pt>
                <c:pt idx="6">
                  <c:v>263.07999999999953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12-40BC-A9C7-6A15B276838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draudimo'!$I$22:$I$28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draudimo'!$K$22:$K$28</c:f>
              <c:numCache>
                <c:formatCode>0</c:formatCode>
                <c:ptCount val="7"/>
                <c:pt idx="0">
                  <c:v>3550.7099999999996</c:v>
                </c:pt>
                <c:pt idx="1">
                  <c:v>3577.12</c:v>
                </c:pt>
                <c:pt idx="2">
                  <c:v>2351.2600000000002</c:v>
                </c:pt>
                <c:pt idx="3">
                  <c:v>2131.8580999999999</c:v>
                </c:pt>
                <c:pt idx="4">
                  <c:v>2435.6599999999989</c:v>
                </c:pt>
                <c:pt idx="5">
                  <c:v>2734.2025697756008</c:v>
                </c:pt>
                <c:pt idx="6">
                  <c:v>1665.9800000000159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12-40BC-A9C7-6A15B276838A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draudimo'!$I$22:$I$28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draudimo'!$L$22:$L$28</c:f>
              <c:numCache>
                <c:formatCode>0</c:formatCode>
                <c:ptCount val="7"/>
                <c:pt idx="0">
                  <c:v>13127.920000000002</c:v>
                </c:pt>
                <c:pt idx="1">
                  <c:v>13554.14</c:v>
                </c:pt>
                <c:pt idx="2">
                  <c:v>9538.07</c:v>
                </c:pt>
                <c:pt idx="3">
                  <c:v>10100.3408</c:v>
                </c:pt>
                <c:pt idx="4">
                  <c:v>13331.740000000002</c:v>
                </c:pt>
                <c:pt idx="5">
                  <c:v>10184.797857386926</c:v>
                </c:pt>
                <c:pt idx="6">
                  <c:v>7519.350000000024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12-40BC-A9C7-6A15B276838A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F48734A-BFE4-491E-A79E-29955D355E66}" type="CELLRANGE">
                      <a:rPr lang="en-US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C13B-47C7-A7FB-55B7B4E88E0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419ACD4-CB68-48E6-B196-337437499E08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13B-47C7-A7FB-55B7B4E88E0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73F451B-F805-4F9D-A619-8C9CDB30C1D3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13B-47C7-A7FB-55B7B4E88E0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E3F2F63-70C3-4228-BFC2-CCAE249F4904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13B-47C7-A7FB-55B7B4E88E0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8FC9703-3F5E-411D-99B6-BAEC42161572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C13B-47C7-A7FB-55B7B4E88E0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D991A93-AB25-474F-84E3-42DD7B58895F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C13B-47C7-A7FB-55B7B4E88E0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E0D6078-242B-4CFF-A74E-79385E863638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C13B-47C7-A7FB-55B7B4E88E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 Atskaitymai be draudimo'!$I$22:$I$28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draudimo'!$M$22:$M$28</c:f>
              <c:numCache>
                <c:formatCode>0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'2. Atskaitymai be draudimo'!$N$22:$N$28</c15:f>
                <c15:dlblRangeCache>
                  <c:ptCount val="7"/>
                  <c:pt idx="0">
                    <c:v>17 753</c:v>
                  </c:pt>
                  <c:pt idx="1">
                    <c:v>18 001</c:v>
                  </c:pt>
                  <c:pt idx="2">
                    <c:v>13 353</c:v>
                  </c:pt>
                  <c:pt idx="3">
                    <c:v>13 314</c:v>
                  </c:pt>
                  <c:pt idx="4">
                    <c:v>16 898</c:v>
                  </c:pt>
                  <c:pt idx="5">
                    <c:v>13 589</c:v>
                  </c:pt>
                  <c:pt idx="6">
                    <c:v>9 448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C13B-47C7-A7FB-55B7B4E88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8022127"/>
        <c:axId val="1288022607"/>
      </c:barChart>
      <c:catAx>
        <c:axId val="128802212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t-LT"/>
          </a:p>
        </c:txPr>
        <c:crossAx val="1288022607"/>
        <c:crosses val="autoZero"/>
        <c:auto val="1"/>
        <c:lblAlgn val="ctr"/>
        <c:lblOffset val="100"/>
        <c:noMultiLvlLbl val="0"/>
      </c:catAx>
      <c:valAx>
        <c:axId val="1288022607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1288022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8469</xdr:rowOff>
    </xdr:from>
    <xdr:to>
      <xdr:col>17</xdr:col>
      <xdr:colOff>590550</xdr:colOff>
      <xdr:row>11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6E1E6F-D5AE-41CF-7428-7EAE4B53A0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9525</xdr:colOff>
      <xdr:row>11</xdr:row>
      <xdr:rowOff>190499</xdr:rowOff>
    </xdr:from>
    <xdr:to>
      <xdr:col>17</xdr:col>
      <xdr:colOff>600075</xdr:colOff>
      <xdr:row>19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1B4E846-3463-2923-3083-B1D560FF43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9524</xdr:colOff>
      <xdr:row>30</xdr:row>
      <xdr:rowOff>9526</xdr:rowOff>
    </xdr:from>
    <xdr:to>
      <xdr:col>18</xdr:col>
      <xdr:colOff>28575</xdr:colOff>
      <xdr:row>31</xdr:row>
      <xdr:rowOff>219076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EEBA56A-2715-BCBF-5C1E-24300DADFD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9526</xdr:colOff>
      <xdr:row>21</xdr:row>
      <xdr:rowOff>9526</xdr:rowOff>
    </xdr:from>
    <xdr:to>
      <xdr:col>17</xdr:col>
      <xdr:colOff>600076</xdr:colOff>
      <xdr:row>28</xdr:row>
      <xdr:rowOff>171451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FDFAFAEA-5FF3-1B73-34A2-5F1BDCEC01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showGridLines="0" tabSelected="1" zoomScaleNormal="100" workbookViewId="0">
      <pane xSplit="1" ySplit="3" topLeftCell="B26" activePane="bottomRight" state="frozen"/>
      <selection pane="topRight" activeCell="B1" sqref="B1"/>
      <selection pane="bottomLeft" activeCell="A4" sqref="A4"/>
      <selection pane="bottomRight" sqref="A1:A3"/>
    </sheetView>
  </sheetViews>
  <sheetFormatPr defaultRowHeight="15"/>
  <cols>
    <col min="1" max="1" width="15.28515625" style="1" customWidth="1"/>
    <col min="2" max="2" width="24.28515625" style="1" customWidth="1"/>
    <col min="3" max="3" width="24" customWidth="1"/>
    <col min="4" max="4" width="20.28515625" customWidth="1"/>
    <col min="5" max="5" width="26.42578125" customWidth="1"/>
    <col min="6" max="6" width="12.42578125" customWidth="1"/>
    <col min="7" max="7" width="15.5703125" customWidth="1"/>
    <col min="8" max="8" width="16.7109375" customWidth="1"/>
    <col min="9" max="10" width="11.7109375" customWidth="1"/>
    <col min="11" max="11" width="12.42578125" bestFit="1" customWidth="1"/>
    <col min="12" max="12" width="11.7109375" customWidth="1"/>
    <col min="13" max="13" width="40.42578125" customWidth="1"/>
    <col min="14" max="14" width="53" style="16" customWidth="1"/>
  </cols>
  <sheetData>
    <row r="1" spans="1:15" ht="34.5" customHeight="1">
      <c r="A1" s="172" t="s">
        <v>46</v>
      </c>
      <c r="B1" s="180" t="s">
        <v>211</v>
      </c>
      <c r="C1" s="190" t="s">
        <v>210</v>
      </c>
      <c r="D1" s="190"/>
      <c r="E1" s="190" t="s">
        <v>114</v>
      </c>
      <c r="F1" s="190"/>
      <c r="G1" s="190"/>
      <c r="H1" s="190"/>
      <c r="I1" s="190" t="s">
        <v>81</v>
      </c>
      <c r="J1" s="190"/>
      <c r="K1" s="190"/>
      <c r="L1" s="190"/>
      <c r="M1" s="163" t="s">
        <v>0</v>
      </c>
      <c r="N1" s="169" t="s">
        <v>1</v>
      </c>
    </row>
    <row r="2" spans="1:15" s="3" customFormat="1" ht="57" customHeight="1">
      <c r="A2" s="173"/>
      <c r="B2" s="181"/>
      <c r="C2" s="176"/>
      <c r="D2" s="176"/>
      <c r="E2" s="176" t="s">
        <v>108</v>
      </c>
      <c r="F2" s="176"/>
      <c r="G2" s="176" t="s">
        <v>115</v>
      </c>
      <c r="H2" s="176"/>
      <c r="I2" s="176"/>
      <c r="J2" s="176"/>
      <c r="K2" s="176"/>
      <c r="L2" s="176"/>
      <c r="M2" s="164"/>
      <c r="N2" s="170"/>
    </row>
    <row r="3" spans="1:15" s="3" customFormat="1" ht="37.5" customHeight="1">
      <c r="A3" s="174"/>
      <c r="B3" s="182"/>
      <c r="C3" s="162"/>
      <c r="D3" s="162"/>
      <c r="E3" s="37" t="s">
        <v>78</v>
      </c>
      <c r="F3" s="37" t="s">
        <v>77</v>
      </c>
      <c r="G3" s="37" t="s">
        <v>117</v>
      </c>
      <c r="H3" s="37" t="s">
        <v>118</v>
      </c>
      <c r="I3" s="162" t="s">
        <v>79</v>
      </c>
      <c r="J3" s="162"/>
      <c r="K3" s="162" t="s">
        <v>80</v>
      </c>
      <c r="L3" s="162"/>
      <c r="M3" s="165"/>
      <c r="N3" s="171"/>
    </row>
    <row r="4" spans="1:15" s="4" customFormat="1" ht="12.75">
      <c r="A4" s="128" t="s">
        <v>127</v>
      </c>
      <c r="B4" s="128" t="s">
        <v>74</v>
      </c>
      <c r="C4" s="80" t="s">
        <v>19</v>
      </c>
      <c r="D4" s="81" t="s">
        <v>20</v>
      </c>
      <c r="E4" s="131" t="s">
        <v>11</v>
      </c>
      <c r="F4" s="193"/>
      <c r="G4" s="131" t="s">
        <v>30</v>
      </c>
      <c r="H4" s="131" t="s">
        <v>169</v>
      </c>
      <c r="I4" s="188" t="s">
        <v>4</v>
      </c>
      <c r="J4" s="188"/>
      <c r="K4" s="192" t="s">
        <v>202</v>
      </c>
      <c r="L4" s="192"/>
      <c r="M4" s="161" t="s">
        <v>181</v>
      </c>
      <c r="N4" s="167" t="s">
        <v>122</v>
      </c>
    </row>
    <row r="5" spans="1:15" s="4" customFormat="1" ht="12.75">
      <c r="A5" s="147"/>
      <c r="B5" s="147"/>
      <c r="C5" s="33" t="s">
        <v>14</v>
      </c>
      <c r="D5" s="34" t="s">
        <v>21</v>
      </c>
      <c r="E5" s="144"/>
      <c r="F5" s="178"/>
      <c r="G5" s="144"/>
      <c r="H5" s="144"/>
      <c r="I5" s="189"/>
      <c r="J5" s="189"/>
      <c r="K5" s="166"/>
      <c r="L5" s="166"/>
      <c r="M5" s="175"/>
      <c r="N5" s="168"/>
    </row>
    <row r="6" spans="1:15" s="4" customFormat="1" ht="12.75">
      <c r="A6" s="147"/>
      <c r="B6" s="147" t="s">
        <v>59</v>
      </c>
      <c r="C6" s="33" t="s">
        <v>19</v>
      </c>
      <c r="D6" s="34" t="s">
        <v>22</v>
      </c>
      <c r="E6" s="144"/>
      <c r="F6" s="178"/>
      <c r="G6" s="144"/>
      <c r="H6" s="144"/>
      <c r="I6" s="191" t="s">
        <v>13</v>
      </c>
      <c r="J6" s="191"/>
      <c r="K6" s="166" t="s">
        <v>39</v>
      </c>
      <c r="L6" s="166" t="s">
        <v>202</v>
      </c>
      <c r="M6" s="175"/>
      <c r="N6" s="167" t="s">
        <v>121</v>
      </c>
      <c r="O6" s="63"/>
    </row>
    <row r="7" spans="1:15" s="4" customFormat="1" ht="12.75">
      <c r="A7" s="147"/>
      <c r="B7" s="147"/>
      <c r="C7" s="33" t="s">
        <v>14</v>
      </c>
      <c r="D7" s="34" t="s">
        <v>21</v>
      </c>
      <c r="E7" s="144"/>
      <c r="F7" s="178"/>
      <c r="G7" s="144"/>
      <c r="H7" s="144"/>
      <c r="I7" s="191"/>
      <c r="J7" s="191"/>
      <c r="K7" s="166"/>
      <c r="L7" s="166"/>
      <c r="M7" s="175"/>
      <c r="N7" s="168"/>
      <c r="O7" s="63"/>
    </row>
    <row r="8" spans="1:15" s="5" customFormat="1" ht="12.75">
      <c r="A8" s="147"/>
      <c r="B8" s="147" t="s">
        <v>60</v>
      </c>
      <c r="C8" s="33" t="s">
        <v>19</v>
      </c>
      <c r="D8" s="34" t="s">
        <v>23</v>
      </c>
      <c r="E8" s="144"/>
      <c r="F8" s="178"/>
      <c r="G8" s="144"/>
      <c r="H8" s="144"/>
      <c r="I8" s="191"/>
      <c r="J8" s="191"/>
      <c r="K8" s="166"/>
      <c r="L8" s="166"/>
      <c r="M8" s="175"/>
      <c r="N8" s="167" t="s">
        <v>123</v>
      </c>
    </row>
    <row r="9" spans="1:15" s="5" customFormat="1" ht="12.75">
      <c r="A9" s="147"/>
      <c r="B9" s="147"/>
      <c r="C9" s="33" t="s">
        <v>14</v>
      </c>
      <c r="D9" s="34" t="s">
        <v>24</v>
      </c>
      <c r="E9" s="144"/>
      <c r="F9" s="178"/>
      <c r="G9" s="144"/>
      <c r="H9" s="144"/>
      <c r="I9" s="191"/>
      <c r="J9" s="191"/>
      <c r="K9" s="166" t="s">
        <v>40</v>
      </c>
      <c r="L9" s="166" t="s">
        <v>10</v>
      </c>
      <c r="M9" s="175"/>
      <c r="N9" s="168"/>
    </row>
    <row r="10" spans="1:15" s="4" customFormat="1" ht="12.75" customHeight="1">
      <c r="A10" s="147"/>
      <c r="B10" s="147" t="s">
        <v>58</v>
      </c>
      <c r="C10" s="33" t="s">
        <v>19</v>
      </c>
      <c r="D10" s="34" t="s">
        <v>25</v>
      </c>
      <c r="E10" s="144"/>
      <c r="F10" s="178"/>
      <c r="G10" s="144"/>
      <c r="H10" s="144"/>
      <c r="I10" s="191"/>
      <c r="J10" s="191"/>
      <c r="K10" s="166"/>
      <c r="L10" s="166"/>
      <c r="M10" s="175"/>
      <c r="N10" s="167" t="s">
        <v>123</v>
      </c>
    </row>
    <row r="11" spans="1:15" s="4" customFormat="1" ht="12.75">
      <c r="A11" s="147"/>
      <c r="B11" s="147"/>
      <c r="C11" s="33" t="s">
        <v>14</v>
      </c>
      <c r="D11" s="34" t="s">
        <v>26</v>
      </c>
      <c r="E11" s="144"/>
      <c r="F11" s="178"/>
      <c r="G11" s="144"/>
      <c r="H11" s="144"/>
      <c r="I11" s="191"/>
      <c r="J11" s="191"/>
      <c r="K11" s="166"/>
      <c r="L11" s="166"/>
      <c r="M11" s="175"/>
      <c r="N11" s="168"/>
    </row>
    <row r="12" spans="1:15" s="4" customFormat="1" ht="25.5">
      <c r="A12" s="147"/>
      <c r="B12" s="147" t="s">
        <v>133</v>
      </c>
      <c r="C12" s="33" t="s">
        <v>215</v>
      </c>
      <c r="D12" s="34" t="s">
        <v>26</v>
      </c>
      <c r="E12" s="178" t="s">
        <v>12</v>
      </c>
      <c r="F12" s="179"/>
      <c r="G12" s="144" t="s">
        <v>31</v>
      </c>
      <c r="H12" s="144" t="s">
        <v>170</v>
      </c>
      <c r="I12" s="95" t="s">
        <v>32</v>
      </c>
      <c r="J12" s="95" t="s">
        <v>202</v>
      </c>
      <c r="K12" s="95" t="s">
        <v>32</v>
      </c>
      <c r="L12" s="95" t="s">
        <v>202</v>
      </c>
      <c r="M12" s="175" t="s">
        <v>212</v>
      </c>
      <c r="N12" s="147" t="s">
        <v>38</v>
      </c>
    </row>
    <row r="13" spans="1:15" s="4" customFormat="1" ht="12.75">
      <c r="A13" s="147"/>
      <c r="B13" s="147"/>
      <c r="C13" s="33" t="s">
        <v>213</v>
      </c>
      <c r="D13" s="34" t="s">
        <v>27</v>
      </c>
      <c r="E13" s="178"/>
      <c r="F13" s="179"/>
      <c r="G13" s="144"/>
      <c r="H13" s="144"/>
      <c r="I13" s="166" t="s">
        <v>216</v>
      </c>
      <c r="J13" s="166" t="s">
        <v>10</v>
      </c>
      <c r="K13" s="166" t="s">
        <v>216</v>
      </c>
      <c r="L13" s="166" t="s">
        <v>10</v>
      </c>
      <c r="M13" s="175"/>
      <c r="N13" s="147"/>
    </row>
    <row r="14" spans="1:15" s="4" customFormat="1" ht="12.75">
      <c r="A14" s="147"/>
      <c r="B14" s="147"/>
      <c r="C14" s="33" t="s">
        <v>214</v>
      </c>
      <c r="D14" s="34" t="s">
        <v>28</v>
      </c>
      <c r="E14" s="178"/>
      <c r="F14" s="179"/>
      <c r="G14" s="144"/>
      <c r="H14" s="144"/>
      <c r="I14" s="166"/>
      <c r="J14" s="166"/>
      <c r="K14" s="166"/>
      <c r="L14" s="166"/>
      <c r="M14" s="175"/>
      <c r="N14" s="147"/>
    </row>
    <row r="15" spans="1:15" s="6" customFormat="1" ht="25.5">
      <c r="A15" s="139" t="s">
        <v>167</v>
      </c>
      <c r="B15" s="142" t="s">
        <v>141</v>
      </c>
      <c r="C15" s="31" t="s">
        <v>32</v>
      </c>
      <c r="D15" s="32" t="s">
        <v>35</v>
      </c>
      <c r="E15" s="143" t="s">
        <v>225</v>
      </c>
      <c r="F15" s="187"/>
      <c r="G15" s="143" t="s">
        <v>227</v>
      </c>
      <c r="H15" s="143" t="s">
        <v>226</v>
      </c>
      <c r="I15" s="31" t="s">
        <v>144</v>
      </c>
      <c r="J15" s="31" t="s">
        <v>202</v>
      </c>
      <c r="K15" s="31" t="s">
        <v>144</v>
      </c>
      <c r="L15" s="31" t="s">
        <v>202</v>
      </c>
      <c r="M15" s="152" t="s">
        <v>228</v>
      </c>
      <c r="N15" s="152" t="s">
        <v>196</v>
      </c>
    </row>
    <row r="16" spans="1:15" s="6" customFormat="1" ht="12.75">
      <c r="A16" s="140"/>
      <c r="B16" s="142"/>
      <c r="C16" s="31" t="s">
        <v>14</v>
      </c>
      <c r="D16" s="32" t="s">
        <v>26</v>
      </c>
      <c r="E16" s="143"/>
      <c r="F16" s="187"/>
      <c r="G16" s="143"/>
      <c r="H16" s="143"/>
      <c r="I16" s="31" t="s">
        <v>205</v>
      </c>
      <c r="J16" s="31" t="s">
        <v>10</v>
      </c>
      <c r="K16" s="31" t="s">
        <v>205</v>
      </c>
      <c r="L16" s="31" t="s">
        <v>10</v>
      </c>
      <c r="M16" s="152"/>
      <c r="N16" s="152"/>
    </row>
    <row r="17" spans="1:14" s="6" customFormat="1" ht="12.75">
      <c r="A17" s="140"/>
      <c r="B17" s="142"/>
      <c r="C17" s="66" t="s">
        <v>217</v>
      </c>
      <c r="D17" s="32" t="s">
        <v>26</v>
      </c>
      <c r="E17" s="143"/>
      <c r="F17" s="187"/>
      <c r="G17" s="143"/>
      <c r="H17" s="143"/>
      <c r="I17" s="143" t="s">
        <v>10</v>
      </c>
      <c r="J17" s="143"/>
      <c r="K17" s="143" t="s">
        <v>10</v>
      </c>
      <c r="L17" s="143"/>
      <c r="M17" s="152"/>
      <c r="N17" s="152"/>
    </row>
    <row r="18" spans="1:14" s="6" customFormat="1" ht="25.5">
      <c r="A18" s="141"/>
      <c r="B18" s="64" t="s">
        <v>142</v>
      </c>
      <c r="C18" s="146">
        <v>0.01</v>
      </c>
      <c r="D18" s="146"/>
      <c r="E18" s="31" t="s">
        <v>143</v>
      </c>
      <c r="F18" s="67"/>
      <c r="G18" s="31" t="s">
        <v>227</v>
      </c>
      <c r="H18" s="31" t="s">
        <v>226</v>
      </c>
      <c r="I18" s="143" t="s">
        <v>10</v>
      </c>
      <c r="J18" s="143"/>
      <c r="K18" s="143" t="s">
        <v>10</v>
      </c>
      <c r="L18" s="143"/>
      <c r="M18" s="152"/>
      <c r="N18" s="64" t="s">
        <v>145</v>
      </c>
    </row>
    <row r="19" spans="1:14" s="6" customFormat="1" ht="38.25">
      <c r="A19" s="147" t="s">
        <v>62</v>
      </c>
      <c r="B19" s="147" t="s">
        <v>57</v>
      </c>
      <c r="C19" s="33" t="s">
        <v>206</v>
      </c>
      <c r="D19" s="34" t="s">
        <v>193</v>
      </c>
      <c r="E19" s="177" t="s">
        <v>11</v>
      </c>
      <c r="F19" s="147"/>
      <c r="G19" s="147"/>
      <c r="H19" s="144" t="s">
        <v>195</v>
      </c>
      <c r="I19" s="144" t="s">
        <v>204</v>
      </c>
      <c r="J19" s="144"/>
      <c r="K19" s="144" t="s">
        <v>203</v>
      </c>
      <c r="L19" s="144"/>
      <c r="M19" s="147" t="s">
        <v>179</v>
      </c>
      <c r="N19" s="147" t="s">
        <v>7</v>
      </c>
    </row>
    <row r="20" spans="1:14" s="6" customFormat="1" ht="42.75" customHeight="1">
      <c r="A20" s="147"/>
      <c r="B20" s="147"/>
      <c r="C20" s="33" t="s">
        <v>208</v>
      </c>
      <c r="D20" s="35" t="s">
        <v>209</v>
      </c>
      <c r="E20" s="177"/>
      <c r="F20" s="147"/>
      <c r="G20" s="147"/>
      <c r="H20" s="144"/>
      <c r="I20" s="144"/>
      <c r="J20" s="144"/>
      <c r="K20" s="144"/>
      <c r="L20" s="144"/>
      <c r="M20" s="147"/>
      <c r="N20" s="147"/>
    </row>
    <row r="21" spans="1:14" s="6" customFormat="1" ht="38.25" customHeight="1">
      <c r="A21" s="147"/>
      <c r="B21" s="147"/>
      <c r="C21" s="33" t="s">
        <v>207</v>
      </c>
      <c r="D21" s="34" t="s">
        <v>194</v>
      </c>
      <c r="E21" s="177"/>
      <c r="F21" s="147"/>
      <c r="G21" s="147"/>
      <c r="H21" s="144"/>
      <c r="I21" s="144"/>
      <c r="J21" s="144"/>
      <c r="K21" s="144"/>
      <c r="L21" s="144"/>
      <c r="M21" s="147"/>
      <c r="N21" s="147"/>
    </row>
    <row r="22" spans="1:14" s="6" customFormat="1" ht="30" customHeight="1">
      <c r="A22" s="147"/>
      <c r="B22" s="147"/>
      <c r="C22" s="33" t="s">
        <v>220</v>
      </c>
      <c r="D22" s="34" t="s">
        <v>27</v>
      </c>
      <c r="E22" s="177"/>
      <c r="F22" s="147"/>
      <c r="G22" s="147"/>
      <c r="H22" s="144"/>
      <c r="I22" s="144"/>
      <c r="J22" s="144"/>
      <c r="K22" s="144"/>
      <c r="L22" s="144"/>
      <c r="M22" s="147"/>
      <c r="N22" s="147"/>
    </row>
    <row r="23" spans="1:14" s="6" customFormat="1" ht="30.75" customHeight="1">
      <c r="A23" s="142" t="s">
        <v>63</v>
      </c>
      <c r="B23" s="142" t="s">
        <v>59</v>
      </c>
      <c r="C23" s="31" t="s">
        <v>222</v>
      </c>
      <c r="D23" s="32" t="s">
        <v>29</v>
      </c>
      <c r="E23" s="183" t="s">
        <v>44</v>
      </c>
      <c r="F23" s="143"/>
      <c r="G23" s="143"/>
      <c r="H23" s="143" t="s">
        <v>171</v>
      </c>
      <c r="I23" s="143" t="s">
        <v>11</v>
      </c>
      <c r="J23" s="143"/>
      <c r="K23" s="143" t="s">
        <v>202</v>
      </c>
      <c r="L23" s="143"/>
      <c r="M23" s="184" t="s">
        <v>8</v>
      </c>
      <c r="N23" s="142" t="s">
        <v>176</v>
      </c>
    </row>
    <row r="24" spans="1:14" s="6" customFormat="1" ht="37.5" customHeight="1">
      <c r="A24" s="142"/>
      <c r="B24" s="142"/>
      <c r="C24" s="31" t="s">
        <v>221</v>
      </c>
      <c r="D24" s="36" t="s">
        <v>224</v>
      </c>
      <c r="E24" s="183"/>
      <c r="F24" s="143"/>
      <c r="G24" s="143"/>
      <c r="H24" s="143"/>
      <c r="I24" s="143"/>
      <c r="J24" s="143"/>
      <c r="K24" s="143"/>
      <c r="L24" s="143"/>
      <c r="M24" s="185"/>
      <c r="N24" s="142"/>
    </row>
    <row r="25" spans="1:14" s="6" customFormat="1" ht="38.25">
      <c r="A25" s="142"/>
      <c r="B25" s="142"/>
      <c r="C25" s="31" t="s">
        <v>223</v>
      </c>
      <c r="D25" s="32" t="s">
        <v>34</v>
      </c>
      <c r="E25" s="183"/>
      <c r="F25" s="143"/>
      <c r="G25" s="143"/>
      <c r="H25" s="143"/>
      <c r="I25" s="143"/>
      <c r="J25" s="143"/>
      <c r="K25" s="143"/>
      <c r="L25" s="143"/>
      <c r="M25" s="185"/>
      <c r="N25" s="142"/>
    </row>
    <row r="26" spans="1:14" s="6" customFormat="1" ht="12.75">
      <c r="A26" s="142"/>
      <c r="B26" s="142"/>
      <c r="C26" s="31" t="s">
        <v>48</v>
      </c>
      <c r="D26" s="32" t="s">
        <v>47</v>
      </c>
      <c r="E26" s="183"/>
      <c r="F26" s="143"/>
      <c r="G26" s="143"/>
      <c r="H26" s="143"/>
      <c r="I26" s="143"/>
      <c r="J26" s="143"/>
      <c r="K26" s="143"/>
      <c r="L26" s="143"/>
      <c r="M26" s="185"/>
      <c r="N26" s="142"/>
    </row>
    <row r="27" spans="1:14" s="6" customFormat="1" ht="12.75">
      <c r="A27" s="142"/>
      <c r="B27" s="142"/>
      <c r="C27" s="31" t="s">
        <v>218</v>
      </c>
      <c r="D27" s="32" t="s">
        <v>47</v>
      </c>
      <c r="E27" s="183"/>
      <c r="F27" s="143"/>
      <c r="G27" s="143"/>
      <c r="H27" s="143"/>
      <c r="I27" s="143"/>
      <c r="J27" s="143"/>
      <c r="K27" s="143"/>
      <c r="L27" s="143"/>
      <c r="M27" s="185"/>
      <c r="N27" s="142"/>
    </row>
    <row r="28" spans="1:14" s="6" customFormat="1" ht="30" customHeight="1">
      <c r="A28" s="142"/>
      <c r="B28" s="142"/>
      <c r="C28" s="31" t="s">
        <v>219</v>
      </c>
      <c r="D28" s="32" t="s">
        <v>189</v>
      </c>
      <c r="E28" s="183"/>
      <c r="F28" s="143"/>
      <c r="G28" s="143"/>
      <c r="H28" s="143"/>
      <c r="I28" s="143"/>
      <c r="J28" s="143"/>
      <c r="K28" s="143"/>
      <c r="L28" s="143"/>
      <c r="M28" s="186"/>
      <c r="N28" s="142"/>
    </row>
    <row r="29" spans="1:14" s="6" customFormat="1" ht="29.25" customHeight="1">
      <c r="A29" s="126" t="s">
        <v>69</v>
      </c>
      <c r="B29" s="126" t="s">
        <v>191</v>
      </c>
      <c r="C29" s="33" t="s">
        <v>32</v>
      </c>
      <c r="D29" s="34" t="s">
        <v>116</v>
      </c>
      <c r="E29" s="130" t="s">
        <v>124</v>
      </c>
      <c r="F29" s="130"/>
      <c r="G29" s="135" t="s">
        <v>172</v>
      </c>
      <c r="H29" s="130" t="s">
        <v>178</v>
      </c>
      <c r="I29" s="153" t="s">
        <v>200</v>
      </c>
      <c r="J29" s="154"/>
      <c r="K29" s="153" t="s">
        <v>201</v>
      </c>
      <c r="L29" s="154"/>
      <c r="M29" s="159" t="s">
        <v>180</v>
      </c>
      <c r="N29" s="126" t="s">
        <v>134</v>
      </c>
    </row>
    <row r="30" spans="1:14" s="6" customFormat="1" ht="27" customHeight="1">
      <c r="A30" s="127"/>
      <c r="B30" s="127"/>
      <c r="C30" s="33" t="s">
        <v>14</v>
      </c>
      <c r="D30" s="34" t="s">
        <v>24</v>
      </c>
      <c r="E30" s="150"/>
      <c r="F30" s="150"/>
      <c r="G30" s="151"/>
      <c r="H30" s="150"/>
      <c r="I30" s="155"/>
      <c r="J30" s="156"/>
      <c r="K30" s="155"/>
      <c r="L30" s="156"/>
      <c r="M30" s="160"/>
      <c r="N30" s="127"/>
    </row>
    <row r="31" spans="1:14" s="6" customFormat="1" ht="32.25" customHeight="1">
      <c r="A31" s="127"/>
      <c r="B31" s="128"/>
      <c r="C31" s="33" t="s">
        <v>137</v>
      </c>
      <c r="D31" s="34" t="s">
        <v>138</v>
      </c>
      <c r="E31" s="150"/>
      <c r="F31" s="150"/>
      <c r="G31" s="151"/>
      <c r="H31" s="150"/>
      <c r="I31" s="155"/>
      <c r="J31" s="156"/>
      <c r="K31" s="155"/>
      <c r="L31" s="156"/>
      <c r="M31" s="160"/>
      <c r="N31" s="128"/>
    </row>
    <row r="32" spans="1:14" s="6" customFormat="1" ht="21.75" customHeight="1">
      <c r="A32" s="127"/>
      <c r="B32" s="126" t="s">
        <v>192</v>
      </c>
      <c r="C32" s="137">
        <v>0.04</v>
      </c>
      <c r="D32" s="138"/>
      <c r="E32" s="150"/>
      <c r="F32" s="150"/>
      <c r="G32" s="151"/>
      <c r="H32" s="150"/>
      <c r="I32" s="155"/>
      <c r="J32" s="156"/>
      <c r="K32" s="155"/>
      <c r="L32" s="156"/>
      <c r="M32" s="160"/>
      <c r="N32" s="126" t="s">
        <v>140</v>
      </c>
    </row>
    <row r="33" spans="1:14" s="6" customFormat="1" ht="28.5" customHeight="1">
      <c r="A33" s="128"/>
      <c r="B33" s="128"/>
      <c r="C33" s="33" t="s">
        <v>137</v>
      </c>
      <c r="D33" s="34" t="s">
        <v>138</v>
      </c>
      <c r="E33" s="131"/>
      <c r="F33" s="131"/>
      <c r="G33" s="136"/>
      <c r="H33" s="131"/>
      <c r="I33" s="157"/>
      <c r="J33" s="158"/>
      <c r="K33" s="157"/>
      <c r="L33" s="158"/>
      <c r="M33" s="161"/>
      <c r="N33" s="128"/>
    </row>
    <row r="34" spans="1:14" s="68" customFormat="1" ht="32.25" customHeight="1">
      <c r="A34" s="79" t="s">
        <v>64</v>
      </c>
      <c r="B34" s="79" t="s">
        <v>150</v>
      </c>
      <c r="C34" s="132" t="s">
        <v>8</v>
      </c>
      <c r="D34" s="133"/>
      <c r="E34" s="82" t="s">
        <v>165</v>
      </c>
      <c r="F34" s="82">
        <v>1.28734111785878E-4</v>
      </c>
      <c r="G34" s="83"/>
      <c r="H34" s="78" t="s">
        <v>190</v>
      </c>
      <c r="I34" s="132" t="s">
        <v>10</v>
      </c>
      <c r="J34" s="133"/>
      <c r="K34" s="132" t="s">
        <v>10</v>
      </c>
      <c r="L34" s="133"/>
      <c r="M34" s="83"/>
      <c r="N34" s="64"/>
    </row>
    <row r="35" spans="1:14" s="6" customFormat="1" ht="11.25">
      <c r="A35" s="147" t="s">
        <v>56</v>
      </c>
      <c r="B35" s="147" t="s">
        <v>37</v>
      </c>
      <c r="C35" s="149" t="s">
        <v>8</v>
      </c>
      <c r="D35" s="149"/>
      <c r="E35" s="144" t="s">
        <v>109</v>
      </c>
      <c r="F35" s="144"/>
      <c r="G35" s="144"/>
      <c r="H35" s="144" t="s">
        <v>33</v>
      </c>
      <c r="I35" s="144" t="s">
        <v>41</v>
      </c>
      <c r="J35" s="148" t="s">
        <v>119</v>
      </c>
      <c r="K35" s="144" t="s">
        <v>41</v>
      </c>
      <c r="L35" s="145" t="s">
        <v>199</v>
      </c>
      <c r="M35" s="130" t="s">
        <v>8</v>
      </c>
      <c r="N35" s="126" t="s">
        <v>43</v>
      </c>
    </row>
    <row r="36" spans="1:14" s="6" customFormat="1" ht="15.75" customHeight="1">
      <c r="A36" s="147"/>
      <c r="B36" s="147"/>
      <c r="C36" s="149"/>
      <c r="D36" s="149"/>
      <c r="E36" s="144"/>
      <c r="F36" s="144"/>
      <c r="G36" s="144"/>
      <c r="H36" s="144"/>
      <c r="I36" s="144"/>
      <c r="J36" s="148"/>
      <c r="K36" s="144"/>
      <c r="L36" s="145"/>
      <c r="M36" s="150"/>
      <c r="N36" s="127"/>
    </row>
    <row r="37" spans="1:14" s="6" customFormat="1" ht="23.25" customHeight="1">
      <c r="A37" s="147"/>
      <c r="B37" s="147"/>
      <c r="C37" s="149"/>
      <c r="D37" s="149"/>
      <c r="E37" s="144"/>
      <c r="F37" s="144"/>
      <c r="G37" s="144"/>
      <c r="H37" s="144"/>
      <c r="I37" s="33" t="s">
        <v>42</v>
      </c>
      <c r="J37" s="33" t="s">
        <v>10</v>
      </c>
      <c r="K37" s="33" t="s">
        <v>42</v>
      </c>
      <c r="L37" s="33" t="s">
        <v>10</v>
      </c>
      <c r="M37" s="150"/>
      <c r="N37" s="127"/>
    </row>
    <row r="38" spans="1:14" s="6" customFormat="1" ht="38.25">
      <c r="A38" s="147"/>
      <c r="B38" s="126" t="s">
        <v>9</v>
      </c>
      <c r="C38" s="149"/>
      <c r="D38" s="149"/>
      <c r="E38" s="130" t="s">
        <v>111</v>
      </c>
      <c r="F38" s="135" t="s">
        <v>120</v>
      </c>
      <c r="G38" s="130"/>
      <c r="H38" s="130" t="s">
        <v>49</v>
      </c>
      <c r="I38" s="33" t="s">
        <v>41</v>
      </c>
      <c r="J38" s="84" t="s">
        <v>197</v>
      </c>
      <c r="K38" s="33" t="s">
        <v>41</v>
      </c>
      <c r="L38" s="84" t="s">
        <v>198</v>
      </c>
      <c r="M38" s="150"/>
      <c r="N38" s="127"/>
    </row>
    <row r="39" spans="1:14" s="6" customFormat="1" ht="12.75">
      <c r="A39" s="147"/>
      <c r="B39" s="128"/>
      <c r="C39" s="149"/>
      <c r="D39" s="149"/>
      <c r="E39" s="131"/>
      <c r="F39" s="136"/>
      <c r="G39" s="131"/>
      <c r="H39" s="131"/>
      <c r="I39" s="33" t="s">
        <v>42</v>
      </c>
      <c r="J39" s="33" t="s">
        <v>10</v>
      </c>
      <c r="K39" s="33" t="s">
        <v>42</v>
      </c>
      <c r="L39" s="33" t="s">
        <v>10</v>
      </c>
      <c r="M39" s="131"/>
      <c r="N39" s="128"/>
    </row>
    <row r="40" spans="1:14">
      <c r="A40" s="134"/>
      <c r="B40" s="134"/>
      <c r="C40" s="134"/>
      <c r="D40" s="134"/>
      <c r="E40" s="134"/>
      <c r="F40" s="134"/>
      <c r="G40" s="134"/>
      <c r="H40" s="134"/>
      <c r="I40" s="7"/>
      <c r="J40" s="7"/>
      <c r="K40" s="7"/>
      <c r="L40" s="7"/>
      <c r="M40" s="8"/>
      <c r="N40" s="93"/>
    </row>
    <row r="41" spans="1:14" ht="15" customHeight="1">
      <c r="A41" s="129" t="s">
        <v>188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93"/>
    </row>
    <row r="42" spans="1:14" ht="36.75" customHeight="1">
      <c r="A42" s="129" t="s">
        <v>131</v>
      </c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93"/>
    </row>
    <row r="43" spans="1:14" ht="129.75" customHeight="1">
      <c r="A43" s="129" t="s">
        <v>110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92"/>
    </row>
    <row r="44" spans="1:14">
      <c r="A44" s="40" t="s">
        <v>112</v>
      </c>
      <c r="B44" s="41"/>
      <c r="C44" s="41"/>
      <c r="D44" s="41"/>
      <c r="E44" s="41"/>
      <c r="F44" s="38"/>
      <c r="G44" s="38"/>
      <c r="H44" s="39"/>
      <c r="I44" s="39"/>
      <c r="J44" s="39"/>
      <c r="K44" s="39"/>
      <c r="L44" s="39"/>
      <c r="M44" s="39"/>
      <c r="N44" s="93"/>
    </row>
    <row r="45" spans="1:14">
      <c r="A45" s="40" t="s">
        <v>113</v>
      </c>
      <c r="B45" s="39"/>
      <c r="C45" s="39"/>
      <c r="D45" s="42"/>
      <c r="E45" s="39"/>
      <c r="F45" s="39"/>
      <c r="G45" s="39"/>
      <c r="H45" s="39"/>
      <c r="I45" s="39"/>
      <c r="J45" s="39"/>
      <c r="K45" s="39"/>
      <c r="L45" s="39"/>
      <c r="M45" s="39"/>
      <c r="N45" s="93"/>
    </row>
    <row r="46" spans="1:14">
      <c r="A46" s="40" t="s">
        <v>130</v>
      </c>
    </row>
    <row r="47" spans="1:14">
      <c r="A47" s="16" t="s">
        <v>139</v>
      </c>
    </row>
    <row r="48" spans="1:14" ht="95.25" customHeight="1">
      <c r="A48" s="125" t="s">
        <v>166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</row>
    <row r="49" spans="1:2" ht="77.25" customHeight="1">
      <c r="A49" s="75"/>
      <c r="B49" s="76"/>
    </row>
    <row r="50" spans="1:2">
      <c r="A50" s="77"/>
      <c r="B50" s="76"/>
    </row>
    <row r="51" spans="1:2">
      <c r="A51" s="77"/>
      <c r="B51" s="76"/>
    </row>
    <row r="52" spans="1:2">
      <c r="A52" s="77"/>
      <c r="B52" s="76"/>
    </row>
    <row r="53" spans="1:2">
      <c r="A53" s="77"/>
      <c r="B53" s="76"/>
    </row>
  </sheetData>
  <mergeCells count="115">
    <mergeCell ref="E2:F2"/>
    <mergeCell ref="N4:N5"/>
    <mergeCell ref="E1:H1"/>
    <mergeCell ref="I6:J11"/>
    <mergeCell ref="K4:L5"/>
    <mergeCell ref="K6:K8"/>
    <mergeCell ref="L9:L11"/>
    <mergeCell ref="I1:L2"/>
    <mergeCell ref="F4:F11"/>
    <mergeCell ref="G4:G11"/>
    <mergeCell ref="H4:H11"/>
    <mergeCell ref="B1:B3"/>
    <mergeCell ref="N12:N14"/>
    <mergeCell ref="F23:F28"/>
    <mergeCell ref="N23:N28"/>
    <mergeCell ref="G23:G28"/>
    <mergeCell ref="H23:H28"/>
    <mergeCell ref="I23:J28"/>
    <mergeCell ref="B23:B28"/>
    <mergeCell ref="E23:E28"/>
    <mergeCell ref="K19:L22"/>
    <mergeCell ref="L13:L14"/>
    <mergeCell ref="M19:M22"/>
    <mergeCell ref="N19:N22"/>
    <mergeCell ref="K13:K14"/>
    <mergeCell ref="F19:F22"/>
    <mergeCell ref="G19:G22"/>
    <mergeCell ref="M23:M28"/>
    <mergeCell ref="K23:L28"/>
    <mergeCell ref="B10:B11"/>
    <mergeCell ref="F15:F17"/>
    <mergeCell ref="G15:G17"/>
    <mergeCell ref="K18:L18"/>
    <mergeCell ref="I4:J5"/>
    <mergeCell ref="C1:D3"/>
    <mergeCell ref="A1:A3"/>
    <mergeCell ref="M12:M14"/>
    <mergeCell ref="G2:H2"/>
    <mergeCell ref="H19:H22"/>
    <mergeCell ref="B19:B22"/>
    <mergeCell ref="A19:A22"/>
    <mergeCell ref="E19:E22"/>
    <mergeCell ref="I13:I14"/>
    <mergeCell ref="J13:J14"/>
    <mergeCell ref="I19:J22"/>
    <mergeCell ref="H12:H14"/>
    <mergeCell ref="A4:A14"/>
    <mergeCell ref="B12:B14"/>
    <mergeCell ref="E12:E14"/>
    <mergeCell ref="F12:F14"/>
    <mergeCell ref="G12:G14"/>
    <mergeCell ref="I17:J17"/>
    <mergeCell ref="K17:L17"/>
    <mergeCell ref="H15:H17"/>
    <mergeCell ref="B4:B5"/>
    <mergeCell ref="M4:M11"/>
    <mergeCell ref="B6:B7"/>
    <mergeCell ref="B8:B9"/>
    <mergeCell ref="E4:E11"/>
    <mergeCell ref="N15:N17"/>
    <mergeCell ref="M35:M39"/>
    <mergeCell ref="N35:N39"/>
    <mergeCell ref="M15:M18"/>
    <mergeCell ref="I29:J33"/>
    <mergeCell ref="K29:L33"/>
    <mergeCell ref="M29:M33"/>
    <mergeCell ref="N32:N33"/>
    <mergeCell ref="K3:L3"/>
    <mergeCell ref="I3:J3"/>
    <mergeCell ref="M1:M3"/>
    <mergeCell ref="L6:L8"/>
    <mergeCell ref="K9:K11"/>
    <mergeCell ref="N10:N11"/>
    <mergeCell ref="N6:N7"/>
    <mergeCell ref="N8:N9"/>
    <mergeCell ref="N1:N3"/>
    <mergeCell ref="A15:A18"/>
    <mergeCell ref="B15:B17"/>
    <mergeCell ref="E15:E17"/>
    <mergeCell ref="I18:J18"/>
    <mergeCell ref="K35:K36"/>
    <mergeCell ref="L35:L36"/>
    <mergeCell ref="I35:I36"/>
    <mergeCell ref="A23:A28"/>
    <mergeCell ref="C18:D18"/>
    <mergeCell ref="A35:A39"/>
    <mergeCell ref="J35:J36"/>
    <mergeCell ref="C35:D39"/>
    <mergeCell ref="G38:G39"/>
    <mergeCell ref="B35:B37"/>
    <mergeCell ref="E35:E37"/>
    <mergeCell ref="G35:G37"/>
    <mergeCell ref="F35:F37"/>
    <mergeCell ref="H35:H37"/>
    <mergeCell ref="H38:H39"/>
    <mergeCell ref="B38:B39"/>
    <mergeCell ref="E29:E33"/>
    <mergeCell ref="F29:F33"/>
    <mergeCell ref="G29:G33"/>
    <mergeCell ref="H29:H33"/>
    <mergeCell ref="A48:N48"/>
    <mergeCell ref="N29:N31"/>
    <mergeCell ref="B29:B31"/>
    <mergeCell ref="A43:M43"/>
    <mergeCell ref="A42:M42"/>
    <mergeCell ref="A41:M41"/>
    <mergeCell ref="E38:E39"/>
    <mergeCell ref="C34:D34"/>
    <mergeCell ref="I34:J34"/>
    <mergeCell ref="K34:L34"/>
    <mergeCell ref="A40:H40"/>
    <mergeCell ref="F38:F39"/>
    <mergeCell ref="C32:D32"/>
    <mergeCell ref="B32:B33"/>
    <mergeCell ref="A29:A33"/>
  </mergeCells>
  <pageMargins left="0.7" right="0.7" top="0.75" bottom="0.75" header="0.3" footer="0.3"/>
  <pageSetup paperSize="9" scale="44" fitToHeight="0" orientation="landscape" horizontalDpi="300" verticalDpi="300" r:id="rId1"/>
  <ignoredErrors>
    <ignoredError sqref="D22 D25:D27 J35 D29:D30 D4:D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8"/>
  <sheetViews>
    <sheetView showGridLines="0" topLeftCell="A11" zoomScaleNormal="100" workbookViewId="0">
      <selection activeCell="D4" sqref="D4:D7"/>
    </sheetView>
  </sheetViews>
  <sheetFormatPr defaultRowHeight="15"/>
  <cols>
    <col min="1" max="1" width="17" customWidth="1"/>
    <col min="2" max="2" width="27.5703125" customWidth="1"/>
    <col min="3" max="3" width="42" customWidth="1"/>
    <col min="4" max="4" width="13.42578125" bestFit="1" customWidth="1"/>
    <col min="5" max="6" width="13.5703125" bestFit="1" customWidth="1"/>
    <col min="7" max="7" width="0.7109375" style="15" customWidth="1"/>
    <col min="11" max="11" width="10.28515625" customWidth="1"/>
  </cols>
  <sheetData>
    <row r="1" spans="1:18" ht="27" customHeight="1">
      <c r="A1" s="103" t="s">
        <v>46</v>
      </c>
      <c r="B1" s="103" t="s">
        <v>15</v>
      </c>
      <c r="C1" s="103" t="s">
        <v>82</v>
      </c>
      <c r="D1" s="107" t="s">
        <v>61</v>
      </c>
      <c r="E1" s="108"/>
      <c r="F1" s="109"/>
      <c r="G1" s="12"/>
      <c r="H1" s="114" t="s">
        <v>61</v>
      </c>
      <c r="I1" s="114"/>
      <c r="J1" s="114"/>
      <c r="K1" s="114"/>
      <c r="L1" s="114"/>
      <c r="M1" s="114"/>
      <c r="N1" s="114"/>
      <c r="O1" s="114"/>
      <c r="P1" s="114"/>
      <c r="Q1" s="114"/>
      <c r="R1" s="114"/>
    </row>
    <row r="2" spans="1:18" ht="42" customHeight="1">
      <c r="A2" s="104"/>
      <c r="B2" s="104"/>
      <c r="C2" s="104"/>
      <c r="D2" s="56" t="s">
        <v>51</v>
      </c>
      <c r="E2" s="28" t="s">
        <v>50</v>
      </c>
      <c r="F2" s="57" t="s">
        <v>52</v>
      </c>
      <c r="G2" s="12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18" ht="21" customHeight="1">
      <c r="A3" s="110" t="s">
        <v>182</v>
      </c>
      <c r="B3" s="111"/>
      <c r="C3" s="112"/>
      <c r="D3" s="112"/>
      <c r="E3" s="112"/>
      <c r="F3" s="113"/>
      <c r="G3" s="13"/>
      <c r="H3" s="105" t="s">
        <v>182</v>
      </c>
      <c r="I3" s="106"/>
      <c r="J3" s="106"/>
      <c r="K3" s="106"/>
      <c r="L3" s="106"/>
      <c r="M3" s="106"/>
      <c r="N3" s="106"/>
      <c r="O3" s="106"/>
      <c r="P3" s="106"/>
      <c r="Q3" s="106"/>
      <c r="R3" s="106"/>
    </row>
    <row r="4" spans="1:18" ht="19.5" customHeight="1">
      <c r="A4" s="85" t="s">
        <v>127</v>
      </c>
      <c r="B4" s="19" t="s">
        <v>60</v>
      </c>
      <c r="C4" s="19" t="s">
        <v>83</v>
      </c>
      <c r="D4" s="23">
        <v>881.11</v>
      </c>
      <c r="E4" s="24">
        <v>2682.61</v>
      </c>
      <c r="F4" s="24">
        <v>7743.81</v>
      </c>
      <c r="G4" s="14"/>
      <c r="I4" s="11" t="s">
        <v>128</v>
      </c>
      <c r="J4" s="10">
        <f>D4</f>
        <v>881.11</v>
      </c>
      <c r="K4" s="10">
        <f>E4-D4</f>
        <v>1801.5</v>
      </c>
      <c r="L4" s="10">
        <f>F4-E4</f>
        <v>5061.2000000000007</v>
      </c>
      <c r="M4" s="10">
        <v>1</v>
      </c>
      <c r="N4" s="94">
        <f>SUM(J4:L4)</f>
        <v>7743.8100000000013</v>
      </c>
    </row>
    <row r="5" spans="1:18">
      <c r="A5" s="85" t="s">
        <v>127</v>
      </c>
      <c r="B5" s="19" t="s">
        <v>58</v>
      </c>
      <c r="C5" s="19" t="s">
        <v>83</v>
      </c>
      <c r="D5" s="23">
        <v>662</v>
      </c>
      <c r="E5" s="24">
        <v>2410.86</v>
      </c>
      <c r="F5" s="24">
        <v>7493.06</v>
      </c>
      <c r="G5" s="14"/>
      <c r="I5" s="11" t="s">
        <v>129</v>
      </c>
      <c r="J5" s="10">
        <f t="shared" ref="J5:J7" si="0">D5</f>
        <v>662</v>
      </c>
      <c r="K5" s="10">
        <f t="shared" ref="K5:K10" si="1">E5-D5</f>
        <v>1748.8600000000001</v>
      </c>
      <c r="L5" s="10">
        <f t="shared" ref="L5:L10" si="2">F5-E5</f>
        <v>5082.2000000000007</v>
      </c>
      <c r="M5" s="10">
        <v>1</v>
      </c>
      <c r="N5" s="94">
        <f t="shared" ref="N5:N10" si="3">SUM(J5:L5)</f>
        <v>7493.0600000000013</v>
      </c>
    </row>
    <row r="6" spans="1:18">
      <c r="A6" s="21" t="s">
        <v>167</v>
      </c>
      <c r="B6" s="17" t="s">
        <v>146</v>
      </c>
      <c r="C6" s="17" t="s">
        <v>173</v>
      </c>
      <c r="D6" s="25">
        <v>1403.68</v>
      </c>
      <c r="E6" s="29">
        <v>2992.88</v>
      </c>
      <c r="F6" s="26">
        <v>7826.77</v>
      </c>
      <c r="G6" s="14"/>
      <c r="I6" s="11" t="s">
        <v>167</v>
      </c>
      <c r="J6" s="10">
        <f t="shared" si="0"/>
        <v>1403.68</v>
      </c>
      <c r="K6" s="10">
        <f t="shared" si="1"/>
        <v>1589.2</v>
      </c>
      <c r="L6" s="10">
        <f t="shared" si="2"/>
        <v>4833.8900000000003</v>
      </c>
      <c r="M6" s="10">
        <v>1</v>
      </c>
      <c r="N6" s="94">
        <f t="shared" si="3"/>
        <v>7826.77</v>
      </c>
    </row>
    <row r="7" spans="1:18">
      <c r="A7" s="18" t="s">
        <v>53</v>
      </c>
      <c r="B7" s="19" t="s">
        <v>57</v>
      </c>
      <c r="C7" s="19" t="s">
        <v>86</v>
      </c>
      <c r="D7" s="23">
        <v>1118.7206000000001</v>
      </c>
      <c r="E7" s="24">
        <v>3278.1118000000001</v>
      </c>
      <c r="F7" s="24">
        <v>10646.8529</v>
      </c>
      <c r="G7" s="14"/>
      <c r="I7" s="11" t="s">
        <v>53</v>
      </c>
      <c r="J7" s="10">
        <f t="shared" si="0"/>
        <v>1118.7206000000001</v>
      </c>
      <c r="K7" s="10">
        <f t="shared" si="1"/>
        <v>2159.3912</v>
      </c>
      <c r="L7" s="10">
        <f t="shared" si="2"/>
        <v>7368.7410999999993</v>
      </c>
      <c r="M7" s="10">
        <v>1</v>
      </c>
      <c r="N7" s="94">
        <f t="shared" si="3"/>
        <v>10646.8529</v>
      </c>
    </row>
    <row r="8" spans="1:18">
      <c r="A8" s="20" t="s">
        <v>54</v>
      </c>
      <c r="B8" s="17" t="s">
        <v>59</v>
      </c>
      <c r="C8" s="17" t="s">
        <v>89</v>
      </c>
      <c r="D8" s="25">
        <v>1034.0262274999991</v>
      </c>
      <c r="E8" s="29">
        <v>2184.5556825000012</v>
      </c>
      <c r="F8" s="26">
        <v>5853.017827499998</v>
      </c>
      <c r="G8" s="14"/>
      <c r="I8" s="11" t="s">
        <v>54</v>
      </c>
      <c r="J8" s="10">
        <f t="shared" ref="J8:J10" si="4">D8</f>
        <v>1034.0262274999991</v>
      </c>
      <c r="K8" s="10">
        <f t="shared" si="1"/>
        <v>1150.5294550000021</v>
      </c>
      <c r="L8" s="10">
        <f t="shared" si="2"/>
        <v>3668.4621449999968</v>
      </c>
      <c r="M8" s="10">
        <v>1</v>
      </c>
      <c r="N8" s="94">
        <f t="shared" si="3"/>
        <v>5853.017827499998</v>
      </c>
    </row>
    <row r="9" spans="1:18" ht="15" customHeight="1">
      <c r="A9" s="18" t="s">
        <v>69</v>
      </c>
      <c r="B9" s="19" t="s">
        <v>187</v>
      </c>
      <c r="C9" s="19" t="s">
        <v>91</v>
      </c>
      <c r="D9" s="23">
        <v>680.12524620862064</v>
      </c>
      <c r="E9" s="24">
        <v>3170.6439570017983</v>
      </c>
      <c r="F9" s="24">
        <v>10238.145673865671</v>
      </c>
      <c r="G9" s="14"/>
      <c r="I9" t="s">
        <v>177</v>
      </c>
      <c r="J9" s="10">
        <v>680.12524620862064</v>
      </c>
      <c r="K9" s="10">
        <f t="shared" si="1"/>
        <v>2490.5187107931779</v>
      </c>
      <c r="L9" s="10">
        <f t="shared" si="2"/>
        <v>7067.5017168638724</v>
      </c>
      <c r="M9" s="10">
        <v>1</v>
      </c>
      <c r="N9" s="94">
        <f t="shared" si="3"/>
        <v>10238.145673865671</v>
      </c>
    </row>
    <row r="10" spans="1:18">
      <c r="A10" s="20" t="s">
        <v>56</v>
      </c>
      <c r="B10" s="17" t="s">
        <v>37</v>
      </c>
      <c r="C10" s="17" t="s">
        <v>93</v>
      </c>
      <c r="D10" s="25">
        <v>200.79999999999984</v>
      </c>
      <c r="E10" s="29">
        <v>1248.3800000000006</v>
      </c>
      <c r="F10" s="26">
        <v>4771.8200000000033</v>
      </c>
      <c r="G10" s="14"/>
      <c r="I10" s="11" t="s">
        <v>65</v>
      </c>
      <c r="J10" s="10">
        <f t="shared" si="4"/>
        <v>200.79999999999984</v>
      </c>
      <c r="K10" s="10">
        <f t="shared" si="1"/>
        <v>1047.5800000000008</v>
      </c>
      <c r="L10" s="10">
        <f t="shared" si="2"/>
        <v>3523.4400000000028</v>
      </c>
      <c r="M10" s="10">
        <v>1</v>
      </c>
      <c r="N10" s="94">
        <f t="shared" si="3"/>
        <v>4771.8200000000033</v>
      </c>
    </row>
    <row r="11" spans="1:18" ht="16.5" customHeight="1">
      <c r="A11" s="22"/>
      <c r="B11" s="19"/>
      <c r="C11" s="19"/>
      <c r="D11" s="23"/>
      <c r="E11" s="24"/>
      <c r="F11" s="24"/>
      <c r="G11" s="14"/>
      <c r="I11" s="11"/>
      <c r="J11" s="10"/>
      <c r="K11" s="10"/>
      <c r="L11" s="70"/>
    </row>
    <row r="12" spans="1:18" ht="15" customHeight="1">
      <c r="A12" s="96" t="s">
        <v>183</v>
      </c>
      <c r="B12" s="97"/>
      <c r="C12" s="98"/>
      <c r="D12" s="98"/>
      <c r="E12" s="98"/>
      <c r="F12" s="99"/>
      <c r="G12" s="13"/>
      <c r="H12" s="117" t="s">
        <v>183</v>
      </c>
      <c r="I12" s="118"/>
      <c r="J12" s="118"/>
      <c r="K12" s="118"/>
      <c r="L12" s="118"/>
      <c r="M12" s="118"/>
      <c r="N12" s="118"/>
      <c r="O12" s="118"/>
      <c r="P12" s="118"/>
      <c r="Q12" s="118"/>
      <c r="R12" s="118"/>
    </row>
    <row r="13" spans="1:18">
      <c r="A13" s="85" t="s">
        <v>127</v>
      </c>
      <c r="B13" s="18" t="s">
        <v>60</v>
      </c>
      <c r="C13" s="18" t="s">
        <v>84</v>
      </c>
      <c r="D13" s="23">
        <v>1009.86</v>
      </c>
      <c r="E13" s="23">
        <v>3877.44</v>
      </c>
      <c r="F13" s="23">
        <v>13193.88</v>
      </c>
      <c r="G13" s="14"/>
      <c r="I13" s="11" t="s">
        <v>128</v>
      </c>
      <c r="J13" s="10">
        <f>D13</f>
        <v>1009.86</v>
      </c>
      <c r="K13" s="10">
        <f>E13-D13</f>
        <v>2867.58</v>
      </c>
      <c r="L13" s="10">
        <f>F13-E13</f>
        <v>9316.4399999999987</v>
      </c>
      <c r="M13" s="10">
        <v>1</v>
      </c>
      <c r="N13" s="94">
        <f>SUM(J13:L13)</f>
        <v>13193.88</v>
      </c>
    </row>
    <row r="14" spans="1:18">
      <c r="A14" s="85" t="s">
        <v>127</v>
      </c>
      <c r="B14" s="18" t="s">
        <v>58</v>
      </c>
      <c r="C14" s="18" t="s">
        <v>84</v>
      </c>
      <c r="D14" s="23">
        <v>800.09</v>
      </c>
      <c r="E14" s="23">
        <v>3660.99</v>
      </c>
      <c r="F14" s="23">
        <v>13196.11</v>
      </c>
      <c r="G14" s="14"/>
      <c r="I14" s="11" t="s">
        <v>129</v>
      </c>
      <c r="J14" s="10">
        <f t="shared" ref="J14:J17" si="5">D14</f>
        <v>800.09</v>
      </c>
      <c r="K14" s="10">
        <f t="shared" ref="K14:K19" si="6">E14-D14</f>
        <v>2860.8999999999996</v>
      </c>
      <c r="L14" s="10">
        <f t="shared" ref="L14:L19" si="7">F14-E14</f>
        <v>9535.1200000000008</v>
      </c>
      <c r="M14" s="10">
        <v>1</v>
      </c>
      <c r="N14" s="94">
        <f t="shared" ref="N14:N19" si="8">SUM(J14:L14)</f>
        <v>13196.11</v>
      </c>
    </row>
    <row r="15" spans="1:18">
      <c r="A15" s="21" t="s">
        <v>167</v>
      </c>
      <c r="B15" s="21" t="s">
        <v>146</v>
      </c>
      <c r="C15" s="21" t="s">
        <v>174</v>
      </c>
      <c r="D15" s="25">
        <v>1428.48</v>
      </c>
      <c r="E15" s="30">
        <v>3328.71</v>
      </c>
      <c r="F15" s="27">
        <v>9969.82</v>
      </c>
      <c r="G15" s="14"/>
      <c r="I15" s="11" t="s">
        <v>167</v>
      </c>
      <c r="J15" s="10">
        <f t="shared" si="5"/>
        <v>1428.48</v>
      </c>
      <c r="K15" s="10">
        <f t="shared" si="6"/>
        <v>1900.23</v>
      </c>
      <c r="L15" s="10">
        <f t="shared" si="7"/>
        <v>6641.11</v>
      </c>
      <c r="M15" s="10">
        <v>1</v>
      </c>
      <c r="N15" s="94">
        <f t="shared" si="8"/>
        <v>9969.82</v>
      </c>
    </row>
    <row r="16" spans="1:18">
      <c r="A16" s="18" t="s">
        <v>53</v>
      </c>
      <c r="B16" s="18" t="s">
        <v>57</v>
      </c>
      <c r="C16" s="18" t="s">
        <v>87</v>
      </c>
      <c r="D16" s="23">
        <v>1159.5320000000002</v>
      </c>
      <c r="E16" s="23">
        <v>3820.3656000000001</v>
      </c>
      <c r="F16" s="23">
        <v>14446.832200000001</v>
      </c>
      <c r="G16" s="14"/>
      <c r="I16" s="11" t="s">
        <v>53</v>
      </c>
      <c r="J16" s="10">
        <f t="shared" si="5"/>
        <v>1159.5320000000002</v>
      </c>
      <c r="K16" s="10">
        <f t="shared" si="6"/>
        <v>2660.8335999999999</v>
      </c>
      <c r="L16" s="10">
        <f t="shared" si="7"/>
        <v>10626.4666</v>
      </c>
      <c r="M16" s="10">
        <v>1</v>
      </c>
      <c r="N16" s="94">
        <f t="shared" si="8"/>
        <v>14446.832200000001</v>
      </c>
    </row>
    <row r="17" spans="1:18">
      <c r="A17" s="20" t="s">
        <v>54</v>
      </c>
      <c r="B17" s="21" t="s">
        <v>59</v>
      </c>
      <c r="C17" s="21" t="s">
        <v>90</v>
      </c>
      <c r="D17" s="25">
        <v>1060.8196525000001</v>
      </c>
      <c r="E17" s="30">
        <v>2573.1465324999981</v>
      </c>
      <c r="F17" s="27">
        <v>8788.7707899999969</v>
      </c>
      <c r="G17" s="14"/>
      <c r="I17" s="11" t="s">
        <v>54</v>
      </c>
      <c r="J17" s="10">
        <f t="shared" si="5"/>
        <v>1060.8196525000001</v>
      </c>
      <c r="K17" s="10">
        <f t="shared" si="6"/>
        <v>1512.326879999998</v>
      </c>
      <c r="L17" s="10">
        <f t="shared" si="7"/>
        <v>6215.6242574999987</v>
      </c>
      <c r="M17" s="10">
        <v>1</v>
      </c>
      <c r="N17" s="94">
        <f t="shared" si="8"/>
        <v>8788.7707899999969</v>
      </c>
    </row>
    <row r="18" spans="1:18" ht="17.25" customHeight="1">
      <c r="A18" s="18" t="s">
        <v>69</v>
      </c>
      <c r="B18" s="18" t="s">
        <v>187</v>
      </c>
      <c r="C18" s="18" t="s">
        <v>92</v>
      </c>
      <c r="D18" s="23">
        <v>675.65245789485789</v>
      </c>
      <c r="E18" s="23">
        <v>3284.2367574418022</v>
      </c>
      <c r="F18" s="23">
        <v>11694.545116817089</v>
      </c>
      <c r="G18" s="14"/>
      <c r="I18" t="s">
        <v>177</v>
      </c>
      <c r="J18" s="10">
        <f t="shared" ref="J18:J19" si="9">D18</f>
        <v>675.65245789485789</v>
      </c>
      <c r="K18" s="10">
        <f t="shared" si="6"/>
        <v>2608.5842995469443</v>
      </c>
      <c r="L18" s="10">
        <f t="shared" si="7"/>
        <v>8410.3083593752872</v>
      </c>
      <c r="M18" s="10">
        <v>1</v>
      </c>
      <c r="N18" s="94">
        <f t="shared" si="8"/>
        <v>11694.545116817089</v>
      </c>
    </row>
    <row r="19" spans="1:18">
      <c r="A19" s="20" t="s">
        <v>56</v>
      </c>
      <c r="B19" s="21" t="s">
        <v>37</v>
      </c>
      <c r="C19" s="21" t="s">
        <v>94</v>
      </c>
      <c r="D19" s="25">
        <v>213.09999999999897</v>
      </c>
      <c r="E19" s="30">
        <v>1395.4000000000101</v>
      </c>
      <c r="F19" s="27">
        <v>6059.0499999999865</v>
      </c>
      <c r="G19" s="14"/>
      <c r="I19" s="11" t="s">
        <v>65</v>
      </c>
      <c r="J19" s="10">
        <f t="shared" si="9"/>
        <v>213.09999999999897</v>
      </c>
      <c r="K19" s="10">
        <f t="shared" si="6"/>
        <v>1182.3000000000111</v>
      </c>
      <c r="L19" s="10">
        <f t="shared" si="7"/>
        <v>4663.649999999976</v>
      </c>
      <c r="M19" s="10">
        <v>1</v>
      </c>
      <c r="N19" s="94">
        <f t="shared" si="8"/>
        <v>6059.0499999999865</v>
      </c>
    </row>
    <row r="20" spans="1:18">
      <c r="A20" s="18"/>
      <c r="B20" s="18"/>
      <c r="C20" s="18"/>
      <c r="D20" s="23"/>
      <c r="E20" s="23"/>
      <c r="F20" s="23"/>
      <c r="G20" s="14"/>
    </row>
    <row r="21" spans="1:18" ht="15" customHeight="1">
      <c r="A21" s="100" t="s">
        <v>184</v>
      </c>
      <c r="B21" s="101"/>
      <c r="C21" s="101"/>
      <c r="D21" s="101"/>
      <c r="E21" s="101"/>
      <c r="F21" s="102"/>
      <c r="G21" s="13"/>
      <c r="H21" s="115" t="s">
        <v>184</v>
      </c>
      <c r="I21" s="116"/>
      <c r="J21" s="116"/>
      <c r="K21" s="116"/>
      <c r="L21" s="116"/>
      <c r="M21" s="116"/>
      <c r="N21" s="116"/>
      <c r="O21" s="116"/>
      <c r="P21" s="116"/>
      <c r="Q21" s="116"/>
      <c r="R21" s="116"/>
    </row>
    <row r="22" spans="1:18">
      <c r="A22" s="85" t="s">
        <v>127</v>
      </c>
      <c r="B22" s="18" t="s">
        <v>60</v>
      </c>
      <c r="C22" s="18" t="s">
        <v>85</v>
      </c>
      <c r="D22" s="23">
        <v>1074.27</v>
      </c>
      <c r="E22" s="23">
        <v>4624.9799999999996</v>
      </c>
      <c r="F22" s="23">
        <v>17752.900000000001</v>
      </c>
      <c r="G22" s="14"/>
      <c r="I22" s="11" t="s">
        <v>128</v>
      </c>
      <c r="J22" s="10">
        <f>D22</f>
        <v>1074.27</v>
      </c>
      <c r="K22" s="10">
        <f>E22-D22</f>
        <v>3550.7099999999996</v>
      </c>
      <c r="L22" s="10">
        <f>F22-E22</f>
        <v>13127.920000000002</v>
      </c>
      <c r="M22" s="10">
        <v>1</v>
      </c>
      <c r="N22" s="94">
        <f>SUM(J22:L22)</f>
        <v>17752.900000000001</v>
      </c>
    </row>
    <row r="23" spans="1:18">
      <c r="A23" s="85" t="s">
        <v>127</v>
      </c>
      <c r="B23" s="18" t="s">
        <v>58</v>
      </c>
      <c r="C23" s="18" t="s">
        <v>85</v>
      </c>
      <c r="D23" s="23">
        <v>869.25</v>
      </c>
      <c r="E23" s="23">
        <v>4446.37</v>
      </c>
      <c r="F23" s="23">
        <v>18000.509999999998</v>
      </c>
      <c r="G23" s="14"/>
      <c r="I23" s="11" t="s">
        <v>129</v>
      </c>
      <c r="J23" s="10">
        <f t="shared" ref="J23:J28" si="10">D23</f>
        <v>869.25</v>
      </c>
      <c r="K23" s="10">
        <f t="shared" ref="K23:K28" si="11">E23-D23</f>
        <v>3577.12</v>
      </c>
      <c r="L23" s="10">
        <f t="shared" ref="L23:L28" si="12">F23-E23</f>
        <v>13554.14</v>
      </c>
      <c r="M23" s="10">
        <v>1</v>
      </c>
      <c r="N23" s="94">
        <f t="shared" ref="N23:N28" si="13">SUM(J23:L23)</f>
        <v>18000.509999999998</v>
      </c>
    </row>
    <row r="24" spans="1:18">
      <c r="A24" s="21" t="s">
        <v>167</v>
      </c>
      <c r="B24" s="21" t="s">
        <v>146</v>
      </c>
      <c r="C24" s="21" t="s">
        <v>175</v>
      </c>
      <c r="D24" s="25">
        <v>1463.53</v>
      </c>
      <c r="E24" s="30">
        <v>3814.79</v>
      </c>
      <c r="F24" s="27">
        <v>13352.86</v>
      </c>
      <c r="G24" s="14"/>
      <c r="I24" s="11" t="s">
        <v>167</v>
      </c>
      <c r="J24" s="10">
        <f t="shared" si="10"/>
        <v>1463.53</v>
      </c>
      <c r="K24" s="10">
        <f t="shared" si="11"/>
        <v>2351.2600000000002</v>
      </c>
      <c r="L24" s="10">
        <f t="shared" si="12"/>
        <v>9538.07</v>
      </c>
      <c r="M24" s="10">
        <v>1</v>
      </c>
      <c r="N24" s="94">
        <f t="shared" si="13"/>
        <v>13352.86</v>
      </c>
    </row>
    <row r="25" spans="1:18">
      <c r="A25" s="18" t="s">
        <v>53</v>
      </c>
      <c r="B25" s="18" t="s">
        <v>57</v>
      </c>
      <c r="C25" s="18" t="s">
        <v>132</v>
      </c>
      <c r="D25" s="23">
        <v>1081.4814999999999</v>
      </c>
      <c r="E25" s="23">
        <v>3213.3395999999998</v>
      </c>
      <c r="F25" s="23">
        <v>13313.680399999999</v>
      </c>
      <c r="G25" s="14"/>
      <c r="I25" s="11" t="s">
        <v>53</v>
      </c>
      <c r="J25" s="10">
        <f t="shared" si="10"/>
        <v>1081.4814999999999</v>
      </c>
      <c r="K25" s="10">
        <f t="shared" si="11"/>
        <v>2131.8580999999999</v>
      </c>
      <c r="L25" s="10">
        <f t="shared" si="12"/>
        <v>10100.3408</v>
      </c>
      <c r="M25" s="10">
        <v>1</v>
      </c>
      <c r="N25" s="94">
        <f t="shared" si="13"/>
        <v>13313.680399999999</v>
      </c>
    </row>
    <row r="26" spans="1:18">
      <c r="A26" s="20" t="s">
        <v>54</v>
      </c>
      <c r="B26" s="21" t="s">
        <v>59</v>
      </c>
      <c r="C26" s="21" t="s">
        <v>125</v>
      </c>
      <c r="D26" s="25">
        <v>1130.9599999999998</v>
      </c>
      <c r="E26" s="30">
        <v>3566.6199999999985</v>
      </c>
      <c r="F26" s="27">
        <v>16898.36</v>
      </c>
      <c r="G26" s="14"/>
      <c r="I26" s="11" t="s">
        <v>54</v>
      </c>
      <c r="J26" s="10">
        <f t="shared" si="10"/>
        <v>1130.9599999999998</v>
      </c>
      <c r="K26" s="10">
        <f t="shared" si="11"/>
        <v>2435.6599999999989</v>
      </c>
      <c r="L26" s="10">
        <f t="shared" si="12"/>
        <v>13331.740000000002</v>
      </c>
      <c r="M26" s="10">
        <v>1</v>
      </c>
      <c r="N26" s="94">
        <f t="shared" si="13"/>
        <v>16898.36</v>
      </c>
    </row>
    <row r="27" spans="1:18" ht="17.25" customHeight="1">
      <c r="A27" s="18" t="s">
        <v>69</v>
      </c>
      <c r="B27" s="18" t="s">
        <v>187</v>
      </c>
      <c r="C27" s="18" t="s">
        <v>135</v>
      </c>
      <c r="D27" s="23">
        <v>670.42541708040812</v>
      </c>
      <c r="E27" s="23">
        <v>3404.6279868560086</v>
      </c>
      <c r="F27" s="23">
        <v>13589.425844242935</v>
      </c>
      <c r="G27" s="14"/>
      <c r="I27" t="s">
        <v>177</v>
      </c>
      <c r="J27" s="10">
        <f>D27</f>
        <v>670.42541708040812</v>
      </c>
      <c r="K27" s="10">
        <f t="shared" si="11"/>
        <v>2734.2025697756008</v>
      </c>
      <c r="L27" s="10">
        <f t="shared" si="12"/>
        <v>10184.797857386926</v>
      </c>
      <c r="M27" s="10">
        <v>1</v>
      </c>
      <c r="N27" s="94">
        <f t="shared" si="13"/>
        <v>13589.425844242935</v>
      </c>
    </row>
    <row r="28" spans="1:18">
      <c r="A28" s="20" t="s">
        <v>56</v>
      </c>
      <c r="B28" s="21" t="s">
        <v>37</v>
      </c>
      <c r="C28" s="21" t="s">
        <v>136</v>
      </c>
      <c r="D28" s="25">
        <v>263.07999999999953</v>
      </c>
      <c r="E28" s="30">
        <v>1929.0600000000154</v>
      </c>
      <c r="F28" s="27">
        <v>9448.4100000000399</v>
      </c>
      <c r="G28" s="14"/>
      <c r="I28" s="11" t="s">
        <v>65</v>
      </c>
      <c r="J28" s="10">
        <f t="shared" si="10"/>
        <v>263.07999999999953</v>
      </c>
      <c r="K28" s="10">
        <f t="shared" si="11"/>
        <v>1665.9800000000159</v>
      </c>
      <c r="L28" s="10">
        <f t="shared" si="12"/>
        <v>7519.350000000024</v>
      </c>
      <c r="M28" s="10">
        <v>1</v>
      </c>
      <c r="N28" s="94">
        <f t="shared" si="13"/>
        <v>9448.4100000000399</v>
      </c>
    </row>
    <row r="29" spans="1:18">
      <c r="A29" s="86"/>
      <c r="B29" s="87"/>
      <c r="C29" s="87"/>
      <c r="D29" s="88"/>
      <c r="E29" s="88"/>
      <c r="F29" s="24"/>
      <c r="G29" s="14"/>
      <c r="I29" s="11"/>
      <c r="J29" s="10"/>
      <c r="K29" s="10"/>
      <c r="L29" s="10"/>
    </row>
    <row r="30" spans="1:18" ht="15" customHeight="1">
      <c r="A30" s="119" t="s">
        <v>151</v>
      </c>
      <c r="B30" s="120"/>
      <c r="C30" s="120"/>
      <c r="D30" s="120"/>
      <c r="E30" s="120"/>
      <c r="F30" s="121"/>
      <c r="H30" s="123" t="s">
        <v>151</v>
      </c>
      <c r="I30" s="124"/>
      <c r="J30" s="124"/>
      <c r="K30" s="124"/>
      <c r="L30" s="124"/>
      <c r="M30" s="124"/>
      <c r="N30" s="124"/>
      <c r="O30" s="124"/>
      <c r="P30" s="124"/>
      <c r="Q30" s="124"/>
      <c r="R30" s="124"/>
    </row>
    <row r="31" spans="1:18">
      <c r="A31" s="18" t="s">
        <v>55</v>
      </c>
      <c r="B31" s="18" t="s">
        <v>150</v>
      </c>
      <c r="C31" s="18" t="s">
        <v>149</v>
      </c>
      <c r="D31" s="23">
        <v>132.12240302677</v>
      </c>
      <c r="E31" s="23">
        <v>1114.42121171603</v>
      </c>
      <c r="F31" s="23">
        <v>4862.4318400267202</v>
      </c>
      <c r="G31" s="65"/>
      <c r="H31" s="65"/>
      <c r="I31" t="s">
        <v>55</v>
      </c>
      <c r="J31" s="10">
        <f>D31</f>
        <v>132.12240302677</v>
      </c>
      <c r="K31" s="10">
        <f>E31-D31</f>
        <v>982.29880868926</v>
      </c>
      <c r="L31" s="10">
        <f>F31-E31</f>
        <v>3748.0106283106902</v>
      </c>
      <c r="M31" s="10">
        <v>1</v>
      </c>
      <c r="N31" s="94">
        <f>SUM(J31:L31)</f>
        <v>4862.4318400267202</v>
      </c>
      <c r="O31" s="65"/>
      <c r="P31" s="65"/>
      <c r="Q31" s="65"/>
      <c r="R31" s="65"/>
    </row>
    <row r="32" spans="1:18" ht="18.75" customHeight="1">
      <c r="A32" s="71"/>
      <c r="B32" s="71"/>
      <c r="C32" s="71"/>
      <c r="D32" s="72"/>
      <c r="E32" s="72"/>
      <c r="F32" s="72"/>
      <c r="G32" s="65"/>
      <c r="H32" s="65"/>
      <c r="J32" s="10"/>
      <c r="K32" s="10"/>
      <c r="L32" s="10"/>
      <c r="M32" s="65"/>
      <c r="O32" s="65"/>
      <c r="P32" s="65"/>
      <c r="Q32" s="65"/>
      <c r="R32" s="65"/>
    </row>
    <row r="33" spans="1:18" ht="51.75" customHeight="1">
      <c r="A33" s="122" t="s">
        <v>107</v>
      </c>
      <c r="B33" s="122"/>
      <c r="C33" s="122"/>
      <c r="D33" s="122"/>
      <c r="E33" s="122"/>
      <c r="F33" s="122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</row>
    <row r="34" spans="1:18" ht="61.5" customHeight="1">
      <c r="A34" s="122" t="s">
        <v>99</v>
      </c>
      <c r="B34" s="122"/>
      <c r="C34" s="122"/>
      <c r="D34" s="122"/>
      <c r="E34" s="122"/>
      <c r="F34" s="122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</row>
    <row r="35" spans="1:18" ht="43.5" customHeight="1">
      <c r="A35" s="122" t="s">
        <v>101</v>
      </c>
      <c r="B35" s="122"/>
      <c r="C35" s="122"/>
      <c r="D35" s="122"/>
      <c r="E35" s="122"/>
      <c r="F35" s="122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</row>
    <row r="36" spans="1:18" ht="36.75" customHeight="1">
      <c r="A36" s="122" t="s">
        <v>100</v>
      </c>
      <c r="B36" s="122"/>
      <c r="C36" s="122"/>
      <c r="D36" s="122"/>
      <c r="E36" s="122"/>
      <c r="F36" s="122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</row>
    <row r="37" spans="1:18" ht="37.5" customHeight="1">
      <c r="A37" s="122" t="s">
        <v>147</v>
      </c>
      <c r="B37" s="122"/>
      <c r="C37" s="122"/>
      <c r="D37" s="122"/>
      <c r="E37" s="122"/>
      <c r="F37" s="122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</row>
    <row r="38" spans="1:18" ht="71.25" customHeight="1">
      <c r="A38" s="122" t="s">
        <v>152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</row>
  </sheetData>
  <mergeCells count="21">
    <mergeCell ref="A30:F30"/>
    <mergeCell ref="A38:F38"/>
    <mergeCell ref="G38:L38"/>
    <mergeCell ref="M38:R38"/>
    <mergeCell ref="A34:F34"/>
    <mergeCell ref="A35:F35"/>
    <mergeCell ref="A36:F36"/>
    <mergeCell ref="A37:F37"/>
    <mergeCell ref="A33:F33"/>
    <mergeCell ref="H30:R30"/>
    <mergeCell ref="A12:F12"/>
    <mergeCell ref="A21:F21"/>
    <mergeCell ref="C1:C2"/>
    <mergeCell ref="H3:R3"/>
    <mergeCell ref="D1:F1"/>
    <mergeCell ref="A1:A2"/>
    <mergeCell ref="B1:B2"/>
    <mergeCell ref="A3:F3"/>
    <mergeCell ref="H1:R2"/>
    <mergeCell ref="H21:R21"/>
    <mergeCell ref="H12:R12"/>
  </mergeCells>
  <phoneticPr fontId="14" type="noConversion"/>
  <pageMargins left="0.7" right="0.7" top="0.75" bottom="0.75" header="0.3" footer="0.3"/>
  <pageSetup paperSize="9" scale="47" fitToWidth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8"/>
  <sheetViews>
    <sheetView showGridLines="0" zoomScale="90" zoomScaleNormal="90" workbookViewId="0">
      <pane ySplit="4" topLeftCell="A19" activePane="bottomLeft" state="frozen"/>
      <selection pane="bottomLeft" activeCell="A28" sqref="A28:O28"/>
    </sheetView>
  </sheetViews>
  <sheetFormatPr defaultColWidth="9.28515625" defaultRowHeight="10.5"/>
  <cols>
    <col min="1" max="1" width="17.7109375" style="2" customWidth="1"/>
    <col min="2" max="2" width="25.7109375" style="2" customWidth="1"/>
    <col min="3" max="3" width="43.28515625" style="2" customWidth="1"/>
    <col min="4" max="4" width="11.28515625" style="2" customWidth="1"/>
    <col min="5" max="5" width="10.7109375" style="2" customWidth="1"/>
    <col min="6" max="6" width="11" style="2" customWidth="1"/>
    <col min="7" max="7" width="12" style="2" customWidth="1"/>
    <col min="8" max="8" width="11.5703125" style="2" customWidth="1"/>
    <col min="9" max="9" width="12" style="2" customWidth="1"/>
    <col min="10" max="10" width="11.7109375" style="2" customWidth="1"/>
    <col min="11" max="11" width="10.28515625" style="2" customWidth="1"/>
    <col min="12" max="12" width="12" style="2" customWidth="1"/>
    <col min="13" max="13" width="12.28515625" style="2" customWidth="1"/>
    <col min="14" max="14" width="11.28515625" style="2" customWidth="1"/>
    <col min="15" max="15" width="11" style="2" customWidth="1"/>
    <col min="16" max="16384" width="9.28515625" style="2"/>
  </cols>
  <sheetData>
    <row r="1" spans="1:15" ht="12.75">
      <c r="A1" s="43"/>
      <c r="B1" s="43"/>
      <c r="C1" s="43"/>
      <c r="D1" s="107" t="s">
        <v>95</v>
      </c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9"/>
    </row>
    <row r="2" spans="1:15" ht="23.25" customHeight="1">
      <c r="A2" s="103" t="s">
        <v>46</v>
      </c>
      <c r="B2" s="196" t="s">
        <v>15</v>
      </c>
      <c r="C2" s="196" t="s">
        <v>82</v>
      </c>
      <c r="D2" s="199" t="s">
        <v>96</v>
      </c>
      <c r="E2" s="200"/>
      <c r="F2" s="200"/>
      <c r="G2" s="201"/>
      <c r="H2" s="202" t="s">
        <v>97</v>
      </c>
      <c r="I2" s="203"/>
      <c r="J2" s="203"/>
      <c r="K2" s="204"/>
      <c r="L2" s="205" t="s">
        <v>98</v>
      </c>
      <c r="M2" s="206"/>
      <c r="N2" s="206"/>
      <c r="O2" s="207"/>
    </row>
    <row r="3" spans="1:15" ht="27.75" customHeight="1">
      <c r="A3" s="195"/>
      <c r="B3" s="197"/>
      <c r="C3" s="197"/>
      <c r="D3" s="107" t="s">
        <v>72</v>
      </c>
      <c r="E3" s="109"/>
      <c r="F3" s="107" t="s">
        <v>73</v>
      </c>
      <c r="G3" s="109"/>
      <c r="H3" s="107" t="s">
        <v>72</v>
      </c>
      <c r="I3" s="109"/>
      <c r="J3" s="107" t="s">
        <v>73</v>
      </c>
      <c r="K3" s="109"/>
      <c r="L3" s="107" t="s">
        <v>72</v>
      </c>
      <c r="M3" s="109"/>
      <c r="N3" s="107" t="s">
        <v>73</v>
      </c>
      <c r="O3" s="109"/>
    </row>
    <row r="4" spans="1:15" ht="12.75">
      <c r="A4" s="104"/>
      <c r="B4" s="198"/>
      <c r="C4" s="198"/>
      <c r="D4" s="44" t="s">
        <v>70</v>
      </c>
      <c r="E4" s="44" t="s">
        <v>71</v>
      </c>
      <c r="F4" s="44" t="s">
        <v>70</v>
      </c>
      <c r="G4" s="44" t="s">
        <v>71</v>
      </c>
      <c r="H4" s="44" t="s">
        <v>70</v>
      </c>
      <c r="I4" s="44" t="s">
        <v>71</v>
      </c>
      <c r="J4" s="44" t="s">
        <v>70</v>
      </c>
      <c r="K4" s="44" t="s">
        <v>71</v>
      </c>
      <c r="L4" s="44" t="s">
        <v>70</v>
      </c>
      <c r="M4" s="44" t="s">
        <v>71</v>
      </c>
      <c r="N4" s="44" t="s">
        <v>70</v>
      </c>
      <c r="O4" s="44" t="s">
        <v>71</v>
      </c>
    </row>
    <row r="5" spans="1:15" ht="14.25" customHeight="1">
      <c r="A5" s="110" t="s">
        <v>16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1:15" ht="12.75">
      <c r="A6" s="89" t="s">
        <v>127</v>
      </c>
      <c r="B6" s="90" t="s">
        <v>59</v>
      </c>
      <c r="C6" s="90" t="s">
        <v>83</v>
      </c>
      <c r="D6" s="23">
        <v>1579.71</v>
      </c>
      <c r="E6" s="23" t="s">
        <v>148</v>
      </c>
      <c r="F6" s="23">
        <v>233.1</v>
      </c>
      <c r="G6" s="23" t="s">
        <v>148</v>
      </c>
      <c r="H6" s="23">
        <v>3339.64</v>
      </c>
      <c r="I6" s="23" t="s">
        <v>148</v>
      </c>
      <c r="J6" s="23">
        <v>567.48</v>
      </c>
      <c r="K6" s="23" t="s">
        <v>148</v>
      </c>
      <c r="L6" s="23">
        <v>8333.16</v>
      </c>
      <c r="M6" s="23" t="s">
        <v>148</v>
      </c>
      <c r="N6" s="23">
        <v>577.09</v>
      </c>
      <c r="O6" s="23" t="s">
        <v>148</v>
      </c>
    </row>
    <row r="7" spans="1:15" ht="14.25" customHeight="1">
      <c r="A7" s="48" t="s">
        <v>167</v>
      </c>
      <c r="B7" s="45" t="s">
        <v>146</v>
      </c>
      <c r="C7" s="45" t="s">
        <v>173</v>
      </c>
      <c r="D7" s="49">
        <v>1397.16</v>
      </c>
      <c r="E7" s="49">
        <v>1396.5</v>
      </c>
      <c r="F7" s="49">
        <v>222.07</v>
      </c>
      <c r="G7" s="49">
        <v>256.70999999999998</v>
      </c>
      <c r="H7" s="50">
        <v>2934.71</v>
      </c>
      <c r="I7" s="50">
        <v>2904.43</v>
      </c>
      <c r="J7" s="50">
        <v>571.98</v>
      </c>
      <c r="K7" s="50">
        <v>1216.95</v>
      </c>
      <c r="L7" s="51">
        <v>7652.92</v>
      </c>
      <c r="M7" s="51">
        <v>7223.14</v>
      </c>
      <c r="N7" s="51">
        <v>578.09</v>
      </c>
      <c r="O7" s="51">
        <v>4744.9799999999996</v>
      </c>
    </row>
    <row r="8" spans="1:15" ht="12.75">
      <c r="A8" s="46" t="s">
        <v>53</v>
      </c>
      <c r="B8" s="47" t="s">
        <v>57</v>
      </c>
      <c r="C8" s="47" t="s">
        <v>88</v>
      </c>
      <c r="D8" s="23">
        <v>1141.3588999999999</v>
      </c>
      <c r="E8" s="23">
        <v>1146.1169</v>
      </c>
      <c r="F8" s="23">
        <v>185.04199999999997</v>
      </c>
      <c r="G8" s="23">
        <v>222.58440000000002</v>
      </c>
      <c r="H8" s="23">
        <v>3254.8629999999998</v>
      </c>
      <c r="I8" s="23">
        <v>3261.5446000000002</v>
      </c>
      <c r="J8" s="23">
        <v>427.7885</v>
      </c>
      <c r="K8" s="23">
        <v>1076.56</v>
      </c>
      <c r="L8" s="23">
        <v>10457.9427</v>
      </c>
      <c r="M8" s="23">
        <v>9991.1208000000006</v>
      </c>
      <c r="N8" s="23">
        <v>427.7885</v>
      </c>
      <c r="O8" s="23">
        <v>4145</v>
      </c>
    </row>
    <row r="9" spans="1:15" ht="12.75">
      <c r="A9" s="48" t="s">
        <v>54</v>
      </c>
      <c r="B9" s="45" t="s">
        <v>59</v>
      </c>
      <c r="C9" s="45" t="s">
        <v>89</v>
      </c>
      <c r="D9" s="25">
        <v>1031.2400000000005</v>
      </c>
      <c r="E9" s="25">
        <v>1030.5600000000002</v>
      </c>
      <c r="F9" s="25">
        <v>156.44999999999999</v>
      </c>
      <c r="G9" s="25">
        <v>187.2</v>
      </c>
      <c r="H9" s="30">
        <v>2169.5100000000011</v>
      </c>
      <c r="I9" s="30">
        <v>2221.1699999999987</v>
      </c>
      <c r="J9" s="30">
        <v>349.57</v>
      </c>
      <c r="K9" s="30">
        <v>823.32</v>
      </c>
      <c r="L9" s="27">
        <v>5783.5600000000049</v>
      </c>
      <c r="M9" s="27">
        <v>5556.9400000000005</v>
      </c>
      <c r="N9" s="27">
        <v>349.57</v>
      </c>
      <c r="O9" s="27">
        <v>3263.04</v>
      </c>
    </row>
    <row r="10" spans="1:15" ht="12.75">
      <c r="A10" s="91" t="s">
        <v>69</v>
      </c>
      <c r="B10" s="91" t="s">
        <v>57</v>
      </c>
      <c r="C10" s="91" t="s">
        <v>91</v>
      </c>
      <c r="D10" s="52">
        <v>1502.8148274416803</v>
      </c>
      <c r="E10" s="52">
        <v>1501.560985277968</v>
      </c>
      <c r="F10" s="52">
        <v>263.25</v>
      </c>
      <c r="G10" s="52">
        <v>305.08999999999997</v>
      </c>
      <c r="H10" s="52">
        <v>3735.1074691596996</v>
      </c>
      <c r="I10" s="52">
        <v>3685.0322096707014</v>
      </c>
      <c r="J10" s="52">
        <v>686.92</v>
      </c>
      <c r="K10" s="52">
        <v>1360.22</v>
      </c>
      <c r="L10" s="52">
        <v>10347.769968956916</v>
      </c>
      <c r="M10" s="52">
        <v>9627.746350158297</v>
      </c>
      <c r="N10" s="52">
        <v>711.87</v>
      </c>
      <c r="O10" s="52">
        <v>5643.06</v>
      </c>
    </row>
    <row r="12" spans="1:15" ht="15.75" customHeight="1">
      <c r="A12" s="96" t="s">
        <v>17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</row>
    <row r="13" spans="1:15" ht="12.75">
      <c r="A13" s="89" t="s">
        <v>127</v>
      </c>
      <c r="B13" s="90" t="s">
        <v>59</v>
      </c>
      <c r="C13" s="90" t="s">
        <v>84</v>
      </c>
      <c r="D13" s="52">
        <v>1673.07</v>
      </c>
      <c r="E13" s="52" t="s">
        <v>148</v>
      </c>
      <c r="F13" s="52">
        <v>232.48</v>
      </c>
      <c r="G13" s="52" t="s">
        <v>148</v>
      </c>
      <c r="H13" s="52">
        <v>4364.47</v>
      </c>
      <c r="I13" s="52" t="s">
        <v>148</v>
      </c>
      <c r="J13" s="52">
        <v>537.25</v>
      </c>
      <c r="K13" s="52" t="s">
        <v>148</v>
      </c>
      <c r="L13" s="52">
        <v>13365.44</v>
      </c>
      <c r="M13" s="52" t="s">
        <v>148</v>
      </c>
      <c r="N13" s="52">
        <v>537.86</v>
      </c>
      <c r="O13" s="52" t="s">
        <v>148</v>
      </c>
    </row>
    <row r="14" spans="1:15" ht="12.75">
      <c r="A14" s="48" t="s">
        <v>167</v>
      </c>
      <c r="B14" s="45" t="s">
        <v>146</v>
      </c>
      <c r="C14" s="45" t="s">
        <v>174</v>
      </c>
      <c r="D14" s="49">
        <v>1420.68</v>
      </c>
      <c r="E14" s="49">
        <v>1419.88</v>
      </c>
      <c r="F14" s="49">
        <v>220.92</v>
      </c>
      <c r="G14" s="49">
        <v>256.70999999999998</v>
      </c>
      <c r="H14" s="50">
        <v>3257.28</v>
      </c>
      <c r="I14" s="50">
        <v>3216.93</v>
      </c>
      <c r="J14" s="50">
        <v>506.04</v>
      </c>
      <c r="K14" s="50">
        <v>1216.95</v>
      </c>
      <c r="L14" s="51">
        <v>9737.7800000000007</v>
      </c>
      <c r="M14" s="51">
        <v>9150.67</v>
      </c>
      <c r="N14" s="51">
        <v>506.04</v>
      </c>
      <c r="O14" s="51">
        <v>4744.9799999999996</v>
      </c>
    </row>
    <row r="15" spans="1:15" ht="10.5" customHeight="1">
      <c r="A15" s="46" t="s">
        <v>62</v>
      </c>
      <c r="B15" s="47" t="s">
        <v>57</v>
      </c>
      <c r="C15" s="47" t="s">
        <v>87</v>
      </c>
      <c r="D15" s="52">
        <v>1180.2692</v>
      </c>
      <c r="E15" s="52">
        <v>1184.9918</v>
      </c>
      <c r="F15" s="52">
        <v>183.5513</v>
      </c>
      <c r="G15" s="52">
        <v>222.58</v>
      </c>
      <c r="H15" s="52">
        <v>3774.6885000000002</v>
      </c>
      <c r="I15" s="52">
        <v>3769.2190999999998</v>
      </c>
      <c r="J15" s="52">
        <v>374.99600000000009</v>
      </c>
      <c r="K15" s="52">
        <v>1076.56</v>
      </c>
      <c r="L15" s="52">
        <v>14158.635</v>
      </c>
      <c r="M15" s="52">
        <v>13451.569100000001</v>
      </c>
      <c r="N15" s="52">
        <v>374.99600000000009</v>
      </c>
      <c r="O15" s="52">
        <v>4145</v>
      </c>
    </row>
    <row r="16" spans="1:15" s="9" customFormat="1" ht="12.75">
      <c r="A16" s="48" t="s">
        <v>54</v>
      </c>
      <c r="B16" s="45" t="s">
        <v>59</v>
      </c>
      <c r="C16" s="45" t="s">
        <v>90</v>
      </c>
      <c r="D16" s="25">
        <v>1057.2900000000004</v>
      </c>
      <c r="E16" s="25">
        <v>1056.5100000000007</v>
      </c>
      <c r="F16" s="25">
        <v>155.4</v>
      </c>
      <c r="G16" s="25">
        <v>187.2</v>
      </c>
      <c r="H16" s="30">
        <v>2548.8600000000015</v>
      </c>
      <c r="I16" s="30">
        <v>2512.9799999999968</v>
      </c>
      <c r="J16" s="30">
        <v>310.93</v>
      </c>
      <c r="K16" s="30">
        <v>823.32</v>
      </c>
      <c r="L16" s="27">
        <v>8667.2500000000018</v>
      </c>
      <c r="M16" s="27">
        <v>8313.8700000000044</v>
      </c>
      <c r="N16" s="27">
        <v>310.93</v>
      </c>
      <c r="O16" s="27">
        <v>3263.04</v>
      </c>
    </row>
    <row r="17" spans="1:15" ht="10.5" customHeight="1">
      <c r="A17" s="91" t="s">
        <v>69</v>
      </c>
      <c r="B17" s="91" t="s">
        <v>57</v>
      </c>
      <c r="C17" s="91" t="s">
        <v>92</v>
      </c>
      <c r="D17" s="52">
        <v>1499.4388016794223</v>
      </c>
      <c r="E17" s="52">
        <v>1498.1835199316192</v>
      </c>
      <c r="F17" s="52">
        <v>261.69</v>
      </c>
      <c r="G17" s="52">
        <v>305.08999999999997</v>
      </c>
      <c r="H17" s="52">
        <v>3824.8792942915125</v>
      </c>
      <c r="I17" s="52">
        <v>3769.4176514235851</v>
      </c>
      <c r="J17" s="52">
        <v>604.29999999999995</v>
      </c>
      <c r="K17" s="52">
        <v>1360.22</v>
      </c>
      <c r="L17" s="52">
        <v>11628.810985035163</v>
      </c>
      <c r="M17" s="52">
        <v>10809.617201999938</v>
      </c>
      <c r="N17" s="52">
        <v>604.29999999999995</v>
      </c>
      <c r="O17" s="52">
        <v>5643.06</v>
      </c>
    </row>
    <row r="18" spans="1:15" ht="10.5" customHeight="1"/>
    <row r="19" spans="1:15" ht="17.25" customHeight="1">
      <c r="A19" s="100" t="s">
        <v>18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</row>
    <row r="20" spans="1:15" ht="12.75">
      <c r="A20" s="89" t="s">
        <v>127</v>
      </c>
      <c r="B20" s="90" t="s">
        <v>59</v>
      </c>
      <c r="C20" s="90" t="s">
        <v>85</v>
      </c>
      <c r="D20" s="52">
        <v>1719.57</v>
      </c>
      <c r="E20" s="52" t="s">
        <v>148</v>
      </c>
      <c r="F20" s="52">
        <v>231.51</v>
      </c>
      <c r="G20" s="52" t="s">
        <v>148</v>
      </c>
      <c r="H20" s="52">
        <v>5001.76</v>
      </c>
      <c r="I20" s="52" t="s">
        <v>148</v>
      </c>
      <c r="J20" s="52">
        <v>491.14</v>
      </c>
      <c r="K20" s="52" t="s">
        <v>148</v>
      </c>
      <c r="L20" s="52">
        <v>17550.11</v>
      </c>
      <c r="M20" s="52" t="s">
        <v>148</v>
      </c>
      <c r="N20" s="52">
        <v>491.14</v>
      </c>
      <c r="O20" s="52" t="s">
        <v>148</v>
      </c>
    </row>
    <row r="21" spans="1:15" ht="12.75">
      <c r="A21" s="48" t="s">
        <v>167</v>
      </c>
      <c r="B21" s="45" t="s">
        <v>146</v>
      </c>
      <c r="C21" s="45" t="s">
        <v>175</v>
      </c>
      <c r="D21" s="49">
        <v>1453.93</v>
      </c>
      <c r="E21" s="49">
        <v>1452.92</v>
      </c>
      <c r="F21" s="49">
        <v>219.79</v>
      </c>
      <c r="G21" s="49">
        <v>256.70999999999998</v>
      </c>
      <c r="H21" s="50">
        <v>3724.27</v>
      </c>
      <c r="I21" s="50">
        <v>3669.37</v>
      </c>
      <c r="J21" s="50">
        <v>456.13</v>
      </c>
      <c r="K21" s="50">
        <v>1216.95</v>
      </c>
      <c r="L21" s="51">
        <v>13024.29</v>
      </c>
      <c r="M21" s="51">
        <v>12202.43</v>
      </c>
      <c r="N21" s="51">
        <v>456.13</v>
      </c>
      <c r="O21" s="51">
        <v>4744.9799999999996</v>
      </c>
    </row>
    <row r="22" spans="1:15" ht="12.75">
      <c r="A22" s="46" t="s">
        <v>62</v>
      </c>
      <c r="B22" s="46" t="s">
        <v>57</v>
      </c>
      <c r="C22" s="46" t="s">
        <v>132</v>
      </c>
      <c r="D22" s="52">
        <v>1105.366</v>
      </c>
      <c r="E22" s="52">
        <v>1110.8648000000001</v>
      </c>
      <c r="F22" s="52">
        <v>181.40360000000004</v>
      </c>
      <c r="G22" s="52">
        <v>222.58</v>
      </c>
      <c r="H22" s="52">
        <v>3191.1088</v>
      </c>
      <c r="I22" s="52">
        <v>3204.9479000000001</v>
      </c>
      <c r="J22" s="52">
        <v>323.72080000000005</v>
      </c>
      <c r="K22" s="52">
        <v>1076.5620000000001</v>
      </c>
      <c r="L22" s="52">
        <v>13059.5491</v>
      </c>
      <c r="M22" s="52">
        <v>12497.936400000001</v>
      </c>
      <c r="N22" s="52">
        <v>323.72080000000005</v>
      </c>
      <c r="O22" s="52">
        <v>4145</v>
      </c>
    </row>
    <row r="23" spans="1:15" s="9" customFormat="1" ht="12.75">
      <c r="A23" s="48" t="s">
        <v>54</v>
      </c>
      <c r="B23" s="45" t="s">
        <v>59</v>
      </c>
      <c r="C23" s="45" t="s">
        <v>125</v>
      </c>
      <c r="D23" s="25">
        <v>1125.6399999999999</v>
      </c>
      <c r="E23" s="25">
        <v>1124.0399999999995</v>
      </c>
      <c r="F23" s="25">
        <v>154.47</v>
      </c>
      <c r="G23" s="25">
        <v>187.2</v>
      </c>
      <c r="H23" s="30">
        <v>3522.9400000000032</v>
      </c>
      <c r="I23" s="30">
        <v>3461.8499999999985</v>
      </c>
      <c r="J23" s="30">
        <v>286.31</v>
      </c>
      <c r="K23" s="30">
        <v>823.32</v>
      </c>
      <c r="L23" s="27">
        <v>16631.890000000003</v>
      </c>
      <c r="M23" s="27">
        <v>15939.290000000008</v>
      </c>
      <c r="N23" s="27">
        <v>286.31</v>
      </c>
      <c r="O23" s="27">
        <v>3263.04</v>
      </c>
    </row>
    <row r="24" spans="1:15" ht="12.75">
      <c r="A24" s="91" t="s">
        <v>69</v>
      </c>
      <c r="B24" s="91" t="s">
        <v>57</v>
      </c>
      <c r="C24" s="91" t="s">
        <v>135</v>
      </c>
      <c r="D24" s="52">
        <v>1495.5574370281529</v>
      </c>
      <c r="E24" s="52">
        <v>1494.3050425558229</v>
      </c>
      <c r="F24" s="52">
        <v>260.02</v>
      </c>
      <c r="G24" s="52">
        <v>305.08999999999997</v>
      </c>
      <c r="H24" s="52">
        <v>3919.0759105259522</v>
      </c>
      <c r="I24" s="52">
        <v>3858.0071792262884</v>
      </c>
      <c r="J24" s="52">
        <v>532.84</v>
      </c>
      <c r="K24" s="52">
        <v>1360.22</v>
      </c>
      <c r="L24" s="52">
        <v>13267.683386295623</v>
      </c>
      <c r="M24" s="52">
        <v>12338.807431566915</v>
      </c>
      <c r="N24" s="52">
        <v>532.84</v>
      </c>
      <c r="O24" s="52">
        <v>5643.06</v>
      </c>
    </row>
    <row r="25" spans="1:15" ht="12.75" customHeight="1"/>
    <row r="26" spans="1:15" ht="24" customHeight="1">
      <c r="A26" s="129" t="s">
        <v>75</v>
      </c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</row>
    <row r="27" spans="1:15" ht="36.75" customHeight="1">
      <c r="A27" s="129" t="s">
        <v>76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</row>
    <row r="28" spans="1:15" ht="63.75" customHeight="1">
      <c r="A28" s="129" t="s">
        <v>102</v>
      </c>
      <c r="B28" s="194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</row>
  </sheetData>
  <mergeCells count="19">
    <mergeCell ref="H2:K2"/>
    <mergeCell ref="L2:O2"/>
    <mergeCell ref="C2:C4"/>
    <mergeCell ref="A26:O26"/>
    <mergeCell ref="A27:O27"/>
    <mergeCell ref="A19:O19"/>
    <mergeCell ref="A28:O28"/>
    <mergeCell ref="D1:O1"/>
    <mergeCell ref="A5:O5"/>
    <mergeCell ref="A12:O12"/>
    <mergeCell ref="N3:O3"/>
    <mergeCell ref="F3:G3"/>
    <mergeCell ref="J3:K3"/>
    <mergeCell ref="A2:A4"/>
    <mergeCell ref="B2:B4"/>
    <mergeCell ref="D3:E3"/>
    <mergeCell ref="H3:I3"/>
    <mergeCell ref="L3:M3"/>
    <mergeCell ref="D2:G2"/>
  </mergeCells>
  <pageMargins left="0.7" right="0.7" top="0.75" bottom="0.75" header="0.3" footer="0.3"/>
  <pageSetup paperSize="9" scale="9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5E22-6045-48BE-B001-9DE8FD6EA12A}">
  <dimension ref="A1:M21"/>
  <sheetViews>
    <sheetView zoomScaleNormal="100" workbookViewId="0">
      <selection activeCell="A26" sqref="A26"/>
    </sheetView>
  </sheetViews>
  <sheetFormatPr defaultColWidth="9.28515625" defaultRowHeight="14.25"/>
  <cols>
    <col min="1" max="1" width="152.7109375" style="61" customWidth="1"/>
    <col min="2" max="2" width="9.28515625" style="61"/>
    <col min="3" max="3" width="93.7109375" style="61" bestFit="1" customWidth="1"/>
    <col min="4" max="16384" width="9.28515625" style="61"/>
  </cols>
  <sheetData>
    <row r="1" spans="1:3" ht="40.5" customHeight="1">
      <c r="A1" s="59" t="s">
        <v>153</v>
      </c>
    </row>
    <row r="2" spans="1:3">
      <c r="A2" s="60"/>
    </row>
    <row r="3" spans="1:3" ht="15">
      <c r="A3" s="58" t="s">
        <v>163</v>
      </c>
    </row>
    <row r="4" spans="1:3" ht="25.5">
      <c r="A4" s="60" t="s">
        <v>154</v>
      </c>
    </row>
    <row r="5" spans="1:3">
      <c r="A5" s="60"/>
    </row>
    <row r="6" spans="1:3" ht="17.25" customHeight="1">
      <c r="A6" s="58" t="s">
        <v>156</v>
      </c>
      <c r="C6"/>
    </row>
    <row r="7" spans="1:3" ht="25.5">
      <c r="A7" s="60" t="s">
        <v>155</v>
      </c>
      <c r="C7" s="73"/>
    </row>
    <row r="8" spans="1:3" ht="15">
      <c r="A8" s="62"/>
    </row>
    <row r="9" spans="1:3" ht="15">
      <c r="A9" s="58" t="s">
        <v>157</v>
      </c>
    </row>
    <row r="10" spans="1:3" ht="38.25">
      <c r="A10" s="59" t="s">
        <v>159</v>
      </c>
    </row>
    <row r="12" spans="1:3" ht="15">
      <c r="A12" s="58" t="s">
        <v>158</v>
      </c>
    </row>
    <row r="13" spans="1:3" ht="38.25">
      <c r="A13" s="60" t="s">
        <v>160</v>
      </c>
    </row>
    <row r="14" spans="1:3">
      <c r="A14" s="60"/>
    </row>
    <row r="15" spans="1:3" ht="15">
      <c r="A15" s="58" t="s">
        <v>162</v>
      </c>
    </row>
    <row r="16" spans="1:3" ht="51.75">
      <c r="A16" s="60" t="s">
        <v>161</v>
      </c>
      <c r="C16"/>
    </row>
    <row r="17" spans="1:13" ht="15">
      <c r="C17" s="73"/>
    </row>
    <row r="18" spans="1:13" ht="15">
      <c r="C18" s="73"/>
    </row>
    <row r="19" spans="1:13" ht="15">
      <c r="C19" s="73"/>
    </row>
    <row r="20" spans="1:13">
      <c r="A20" s="208"/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</row>
    <row r="21" spans="1:13">
      <c r="A21" s="208"/>
      <c r="B21" s="208"/>
      <c r="C21" s="208"/>
      <c r="D21" s="208"/>
      <c r="E21" s="208"/>
      <c r="F21" s="208"/>
      <c r="G21" s="208"/>
    </row>
  </sheetData>
  <mergeCells count="2">
    <mergeCell ref="A20:M20"/>
    <mergeCell ref="A21:G21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E5F16-D4D2-4D23-9A31-04DEE214322A}">
  <dimension ref="A2:D13"/>
  <sheetViews>
    <sheetView workbookViewId="0">
      <selection activeCell="C17" sqref="C17"/>
    </sheetView>
  </sheetViews>
  <sheetFormatPr defaultRowHeight="15"/>
  <cols>
    <col min="1" max="1" width="61.42578125" customWidth="1"/>
    <col min="2" max="2" width="18.28515625" customWidth="1"/>
    <col min="3" max="3" width="56.7109375" bestFit="1" customWidth="1"/>
    <col min="4" max="4" width="22.7109375" bestFit="1" customWidth="1"/>
  </cols>
  <sheetData>
    <row r="2" spans="1:4">
      <c r="A2" s="55" t="s">
        <v>68</v>
      </c>
      <c r="B2" s="55" t="s">
        <v>66</v>
      </c>
      <c r="C2" s="55" t="s">
        <v>67</v>
      </c>
      <c r="D2" s="55" t="s">
        <v>66</v>
      </c>
    </row>
    <row r="3" spans="1:4">
      <c r="A3" s="209" t="s">
        <v>126</v>
      </c>
      <c r="B3" s="209" t="s">
        <v>127</v>
      </c>
      <c r="C3" s="53" t="s">
        <v>3</v>
      </c>
      <c r="D3" s="53" t="s">
        <v>74</v>
      </c>
    </row>
    <row r="4" spans="1:4">
      <c r="A4" s="210"/>
      <c r="B4" s="210"/>
      <c r="C4" s="53" t="s">
        <v>5</v>
      </c>
      <c r="D4" s="53" t="s">
        <v>60</v>
      </c>
    </row>
    <row r="5" spans="1:4">
      <c r="A5" s="210"/>
      <c r="B5" s="210"/>
      <c r="C5" s="53" t="s">
        <v>6</v>
      </c>
      <c r="D5" s="53" t="s">
        <v>58</v>
      </c>
    </row>
    <row r="6" spans="1:4">
      <c r="A6" s="211"/>
      <c r="B6" s="211"/>
      <c r="C6" s="69" t="s">
        <v>2</v>
      </c>
      <c r="D6" s="53" t="s">
        <v>59</v>
      </c>
    </row>
    <row r="7" spans="1:4">
      <c r="A7" s="54" t="s">
        <v>168</v>
      </c>
      <c r="B7" s="54" t="s">
        <v>167</v>
      </c>
      <c r="C7" s="53" t="s">
        <v>141</v>
      </c>
      <c r="D7" s="53" t="s">
        <v>57</v>
      </c>
    </row>
    <row r="8" spans="1:4">
      <c r="A8" s="53" t="s">
        <v>103</v>
      </c>
      <c r="B8" s="53" t="s">
        <v>53</v>
      </c>
      <c r="C8" s="53" t="s">
        <v>45</v>
      </c>
      <c r="D8" s="53" t="s">
        <v>57</v>
      </c>
    </row>
    <row r="9" spans="1:4">
      <c r="A9" s="54" t="s">
        <v>104</v>
      </c>
      <c r="B9" s="54" t="s">
        <v>54</v>
      </c>
      <c r="C9" s="53" t="s">
        <v>2</v>
      </c>
      <c r="D9" s="53" t="s">
        <v>59</v>
      </c>
    </row>
    <row r="10" spans="1:4">
      <c r="A10" s="53" t="s">
        <v>36</v>
      </c>
      <c r="B10" s="53" t="s">
        <v>69</v>
      </c>
      <c r="C10" s="53" t="s">
        <v>186</v>
      </c>
      <c r="D10" s="53" t="s">
        <v>57</v>
      </c>
    </row>
    <row r="11" spans="1:4" ht="25.5">
      <c r="A11" s="53"/>
      <c r="B11" s="53"/>
      <c r="C11" s="53" t="s">
        <v>185</v>
      </c>
      <c r="D11" s="53" t="s">
        <v>187</v>
      </c>
    </row>
    <row r="12" spans="1:4" ht="15" customHeight="1">
      <c r="A12" s="74" t="s">
        <v>105</v>
      </c>
      <c r="B12" s="74" t="s">
        <v>55</v>
      </c>
      <c r="C12" s="53" t="s">
        <v>164</v>
      </c>
      <c r="D12" s="53" t="s">
        <v>150</v>
      </c>
    </row>
    <row r="13" spans="1:4">
      <c r="A13" s="53" t="s">
        <v>106</v>
      </c>
      <c r="B13" s="53" t="s">
        <v>65</v>
      </c>
      <c r="C13" s="53"/>
      <c r="D13" s="53"/>
    </row>
  </sheetData>
  <mergeCells count="2">
    <mergeCell ref="A3:A6"/>
    <mergeCell ref="B3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Atskaitymų dydžiai</vt:lpstr>
      <vt:lpstr>2. Atskaitymai be draudimo</vt:lpstr>
      <vt:lpstr>3. Atskaitymai su draudimu </vt:lpstr>
      <vt:lpstr>Paaiškinimai</vt:lpstr>
      <vt:lpstr>Trumpiniai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Živilė Zabotkienė</dc:creator>
  <cp:lastModifiedBy>Živilė Zabotkienė</cp:lastModifiedBy>
  <cp:lastPrinted>2021-05-19T12:47:31Z</cp:lastPrinted>
  <dcterms:created xsi:type="dcterms:W3CDTF">2020-09-06T14:12:59Z</dcterms:created>
  <dcterms:modified xsi:type="dcterms:W3CDTF">2026-08-21T11:23:10Z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2022-11-16T12:52:25Z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d65ac3ac-778b-4507-beb8-6b4f68c185be</vt:lpwstr>
  </property>
  <property fmtid="{D5CDD505-2E9C-101B-9397-08002B2CF9AE}" pid="8" name="MSIP_Label_e5564178-1ca1-4992-b45e-fdaf9919e704_ContentBits">
    <vt:lpwstr>0</vt:lpwstr>
  </property>
</Properties>
</file>