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lblt2-my.sharepoint.com/personal/gstakauskas_lb_lt/Documents/Desktop/LB/Bankų straipsniai ir rodikliai/"/>
    </mc:Choice>
  </mc:AlternateContent>
  <xr:revisionPtr revIDLastSave="197" documentId="13_ncr:1_{7DECF668-0D48-43EB-A32D-9FA3F8627252}" xr6:coauthVersionLast="47" xr6:coauthVersionMax="47" xr10:uidLastSave="{360EFD2D-D55B-4BD4-9BBF-68DC6A092220}"/>
  <bookViews>
    <workbookView xWindow="28680" yWindow="-120" windowWidth="29040" windowHeight="15720" xr2:uid="{00000000-000D-0000-FFFF-FFFF00000000}"/>
  </bookViews>
  <sheets>
    <sheet name="2026 m. II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0" i="2" l="1"/>
  <c r="C21" i="2"/>
  <c r="D21" i="2"/>
  <c r="E21" i="2"/>
  <c r="F21" i="2"/>
  <c r="G21" i="2"/>
  <c r="H21" i="2"/>
  <c r="I21" i="2"/>
  <c r="J21" i="2"/>
  <c r="K21" i="2"/>
  <c r="L21" i="2"/>
  <c r="M21" i="2"/>
  <c r="N21" i="2"/>
  <c r="B21" i="2"/>
  <c r="O5" i="2" l="1"/>
  <c r="O6" i="2"/>
  <c r="O7" i="2"/>
  <c r="O8" i="2"/>
  <c r="O9" i="2"/>
  <c r="O11" i="2"/>
  <c r="O12" i="2"/>
  <c r="O13" i="2"/>
  <c r="O14" i="2"/>
  <c r="O15" i="2"/>
  <c r="O17" i="2"/>
  <c r="O18" i="2"/>
  <c r="O19" i="2"/>
  <c r="O20" i="2"/>
  <c r="O21" i="2"/>
  <c r="O22" i="2"/>
  <c r="O23" i="2"/>
  <c r="O24" i="2"/>
  <c r="O25" i="2"/>
  <c r="O26" i="2"/>
  <c r="O28" i="2"/>
  <c r="O29" i="2"/>
  <c r="O30" i="2"/>
  <c r="O4" i="2"/>
  <c r="B10" i="2"/>
  <c r="C10" i="2"/>
  <c r="D10" i="2"/>
  <c r="E10" i="2"/>
  <c r="F10" i="2"/>
  <c r="G10" i="2"/>
  <c r="H10" i="2"/>
  <c r="I10" i="2"/>
  <c r="J10" i="2"/>
  <c r="K10" i="2"/>
  <c r="L10" i="2"/>
  <c r="M10" i="2"/>
  <c r="N10" i="2"/>
  <c r="O10" i="2" l="1"/>
  <c r="P21" i="2" l="1"/>
  <c r="P27" i="2" s="1"/>
  <c r="Q22" i="2"/>
  <c r="N16" i="2"/>
  <c r="Q30" i="2"/>
  <c r="Q29" i="2"/>
  <c r="Q28" i="2"/>
  <c r="Q26" i="2"/>
  <c r="Q20" i="2"/>
  <c r="Q19" i="2"/>
  <c r="Q18" i="2"/>
  <c r="Q17" i="2"/>
  <c r="Q15" i="2"/>
  <c r="Q14" i="2"/>
  <c r="Q13" i="2"/>
  <c r="Q12" i="2"/>
  <c r="Q11" i="2"/>
  <c r="Q9" i="2"/>
  <c r="Q8" i="2"/>
  <c r="Q7" i="2"/>
  <c r="Q6" i="2"/>
  <c r="Q5" i="2"/>
  <c r="Q4" i="2"/>
  <c r="P16" i="2"/>
  <c r="H27" i="2"/>
  <c r="H16" i="2"/>
  <c r="L27" i="2"/>
  <c r="L16" i="2"/>
  <c r="I27" i="2"/>
  <c r="I16" i="2"/>
  <c r="D27" i="2"/>
  <c r="D16" i="2"/>
  <c r="J27" i="2"/>
  <c r="J16" i="2"/>
  <c r="K27" i="2"/>
  <c r="K16" i="2"/>
  <c r="E27" i="2"/>
  <c r="E16" i="2"/>
  <c r="B27" i="2"/>
  <c r="B16" i="2"/>
  <c r="M27" i="2"/>
  <c r="G27" i="2"/>
  <c r="C27" i="2"/>
  <c r="M16" i="2"/>
  <c r="G16" i="2"/>
  <c r="F16" i="2"/>
  <c r="C16" i="2"/>
  <c r="O16" i="2" l="1"/>
  <c r="Q25" i="2"/>
  <c r="Q24" i="2"/>
  <c r="Q23" i="2"/>
  <c r="Q10" i="2"/>
  <c r="Q16" i="2" s="1"/>
  <c r="F27" i="2"/>
  <c r="N27" i="2" l="1"/>
  <c r="O27" i="2" s="1"/>
  <c r="Q21" i="2"/>
  <c r="Q27" i="2" s="1"/>
</calcChain>
</file>

<file path=xl/sharedStrings.xml><?xml version="1.0" encoding="utf-8"?>
<sst xmlns="http://schemas.openxmlformats.org/spreadsheetml/2006/main" count="108" uniqueCount="67">
  <si>
    <t>AB SEB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</si>
  <si>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</si>
  <si>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</si>
  <si>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</si>
  <si>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</si>
  <si>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</si>
  <si>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</si>
  <si>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</si>
  <si>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</si>
  <si>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</si>
  <si>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</si>
  <si>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</si>
  <si>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</si>
  <si>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</si>
  <si>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</si>
  <si>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</si>
  <si>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</si>
  <si>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</si>
  <si>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</si>
  <si>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</si>
  <si>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</si>
  <si>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</si>
  <si>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</si>
  <si>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</si>
  <si>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</si>
  <si>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</si>
  <si>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</si>
  <si>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</si>
  <si>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</si>
  <si>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</si>
  <si>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</si>
  <si>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</si>
  <si>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</si>
  <si>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</si>
  <si>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</si>
  <si>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</si>
  <si>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</si>
  <si>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</si>
  <si>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</si>
  <si>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</si>
  <si>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</si>
  <si>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</si>
  <si>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</si>
  <si>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</si>
  <si>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</si>
  <si>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</si>
  <si>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UAB GF bankas</t>
  </si>
  <si>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</si>
  <si>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</si>
  <si>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</si>
  <si>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</si>
  <si>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</si>
  <si>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</si>
  <si>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</si>
  <si>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</si>
  <si>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Swedbank, AB</t>
  </si>
  <si>
    <t>Revolut Bank UAB</t>
  </si>
  <si>
    <t>UAB Urbo bankas</t>
  </si>
  <si>
    <t>European Merchant Bank UAB</t>
  </si>
  <si>
    <t>Saldo Bank, UAB</t>
  </si>
  <si>
    <t>AB Fjord Bank</t>
  </si>
  <si>
    <t>AB Artea bankas</t>
  </si>
  <si>
    <t>UAB Rato bankas</t>
  </si>
  <si>
    <t>FINORA Bank UAB</t>
  </si>
  <si>
    <t>Pagrindiniai bankų sektoriaus veiklos rodikliai (2026 m. birželio 30 d. duomenys, tūkst. Eur)</t>
  </si>
  <si>
    <t>Visi bankai           (13 bankų)</t>
  </si>
  <si>
    <r>
      <t>Visi užsienio bankų filalai       (6 filialai)</t>
    </r>
    <r>
      <rPr>
        <b/>
        <vertAlign val="superscript"/>
        <sz val="10"/>
        <color indexed="9"/>
        <rFont val="Verdana"/>
        <family val="2"/>
        <charset val="186"/>
      </rPr>
      <t>1, 2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</si>
</sst>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 ##0.00;\–#\ ##0.00"/>
    <numFmt numFmtId="166" formatCode="#\ ###\ ##0;\–#\ ###\ ##0;\–;@"/>
  </numFmts>
  <fonts count="27"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sz val="8"/>
      <color rgb="FF00B050"/>
      <name val="Verdana"/>
      <family val="2"/>
      <charset val="186"/>
    </font>
    <font>
      <u/>
      <sz val="8"/>
      <color rgb="FF00B050"/>
      <name val="Verdana"/>
      <family val="2"/>
    </font>
    <font>
      <u/>
      <sz val="8"/>
      <color rgb="FF00B07D"/>
      <name val="Verdana"/>
      <family val="2"/>
    </font>
    <font>
      <sz val="10"/>
      <name val="Arial"/>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3">
    <xf numFmtId="0" fontId="0" fillId="0" borderId="0"/>
    <xf numFmtId="0" fontId="1" fillId="0" borderId="0" applyNumberFormat="0" applyFill="0" applyBorder="0" applyAlignment="0" applyProtection="0">
      <alignment vertical="top"/>
      <protection locked="0"/>
    </xf>
    <xf numFmtId="43" fontId="26" fillId="0" borderId="0" applyFont="0" applyFill="0" applyBorder="0" applyAlignment="0" applyProtection="0"/>
  </cellStyleXfs>
  <cellXfs count="76">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6"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9" fillId="2" borderId="0" xfId="0" applyNumberFormat="1" applyFont="1" applyFill="1"/>
    <xf numFmtId="0" fontId="11" fillId="2" borderId="11" xfId="0" applyFont="1" applyFill="1" applyBorder="1"/>
    <xf numFmtId="0" fontId="2" fillId="0" borderId="0" xfId="0" applyFont="1" applyAlignment="1">
      <alignment horizontal="center" vertical="center"/>
    </xf>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Alignment="1">
      <alignment horizontal="left" wrapText="1"/>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165" fontId="23" fillId="0" borderId="2" xfId="0" applyNumberFormat="1" applyFont="1" applyBorder="1" applyAlignment="1">
      <alignment horizontal="center" vertical="center" wrapText="1"/>
    </xf>
    <xf numFmtId="0" fontId="9" fillId="0" borderId="0" xfId="0" applyFont="1" applyAlignment="1">
      <alignment vertical="center" wrapText="1"/>
    </xf>
    <xf numFmtId="165" fontId="9" fillId="0" borderId="2" xfId="0" applyNumberFormat="1" applyFont="1" applyBorder="1" applyAlignment="1">
      <alignment horizontal="right" vertical="center" wrapText="1"/>
    </xf>
    <xf numFmtId="166" fontId="9" fillId="0" borderId="1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6" fillId="0" borderId="23" xfId="0" applyNumberFormat="1" applyFont="1" applyBorder="1" applyAlignment="1">
      <alignment horizontal="right" wrapText="1" readingOrder="1"/>
    </xf>
    <xf numFmtId="166" fontId="16" fillId="0" borderId="18" xfId="0" applyNumberFormat="1" applyFont="1" applyBorder="1" applyAlignment="1">
      <alignment horizontal="right" wrapText="1" readingOrder="1"/>
    </xf>
    <xf numFmtId="166" fontId="18" fillId="0" borderId="20" xfId="0" applyNumberFormat="1" applyFont="1" applyBorder="1" applyAlignment="1">
      <alignment horizontal="right" wrapText="1" readingOrder="1"/>
    </xf>
    <xf numFmtId="166" fontId="18" fillId="0" borderId="21"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9" fillId="0" borderId="14" xfId="0" applyNumberFormat="1" applyFont="1" applyBorder="1" applyAlignment="1">
      <alignment horizontal="right" wrapText="1" readingOrder="1"/>
    </xf>
    <xf numFmtId="166" fontId="9" fillId="0" borderId="13"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20" xfId="0" applyNumberFormat="1" applyFont="1" applyBorder="1" applyAlignment="1">
      <alignment horizontal="right" wrapText="1" readingOrder="1"/>
    </xf>
    <xf numFmtId="166" fontId="9" fillId="0" borderId="6" xfId="0" applyNumberFormat="1" applyFont="1" applyBorder="1" applyAlignment="1">
      <alignment horizontal="right" wrapText="1" readingOrder="1"/>
    </xf>
    <xf numFmtId="0" fontId="9" fillId="0" borderId="2" xfId="0" applyFont="1" applyBorder="1" applyAlignment="1">
      <alignment horizontal="right" vertical="center" wrapText="1"/>
    </xf>
    <xf numFmtId="3" fontId="17" fillId="0" borderId="2" xfId="1" applyNumberFormat="1" applyFont="1" applyBorder="1" applyAlignment="1" applyProtection="1">
      <alignment horizontal="center" vertical="center"/>
    </xf>
    <xf numFmtId="166" fontId="9" fillId="0" borderId="5"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0" fontId="11" fillId="2" borderId="0" xfId="0" applyFont="1" applyFill="1" applyAlignment="1">
      <alignment horizontal="center" vertical="center"/>
    </xf>
    <xf numFmtId="2" fontId="9" fillId="0" borderId="2" xfId="0" applyNumberFormat="1" applyFont="1" applyBorder="1" applyAlignment="1">
      <alignment horizontal="right" vertical="center" wrapText="1"/>
    </xf>
    <xf numFmtId="3" fontId="24" fillId="0" borderId="2" xfId="1" applyNumberFormat="1" applyFont="1" applyBorder="1" applyAlignment="1" applyProtection="1">
      <alignment horizontal="center" vertical="center"/>
    </xf>
    <xf numFmtId="3" fontId="25" fillId="0" borderId="2" xfId="1" applyNumberFormat="1" applyFont="1" applyBorder="1" applyAlignment="1" applyProtection="1">
      <alignment horizontal="center" vertical="center"/>
    </xf>
    <xf numFmtId="43" fontId="9" fillId="0" borderId="2" xfId="2" applyFont="1" applyBorder="1" applyAlignment="1">
      <alignment horizontal="right" vertical="center" wrapText="1"/>
    </xf>
    <xf numFmtId="43" fontId="9" fillId="0" borderId="2" xfId="2" applyFont="1" applyFill="1" applyBorder="1" applyAlignment="1">
      <alignment horizontal="right" vertical="center" wrapText="1"/>
    </xf>
    <xf numFmtId="43" fontId="9" fillId="0" borderId="19" xfId="2" applyFont="1" applyBorder="1" applyAlignment="1">
      <alignment horizontal="right" vertical="center" wrapText="1"/>
    </xf>
    <xf numFmtId="2" fontId="9" fillId="0" borderId="2" xfId="2" applyNumberFormat="1" applyFont="1" applyBorder="1" applyAlignment="1">
      <alignment horizontal="right" vertical="center" wrapText="1"/>
    </xf>
    <xf numFmtId="2" fontId="9" fillId="0" borderId="2" xfId="2" applyNumberFormat="1" applyFont="1" applyFill="1" applyBorder="1" applyAlignment="1">
      <alignment horizontal="right" vertical="center" wrapText="1"/>
    </xf>
    <xf numFmtId="166" fontId="16" fillId="0" borderId="12" xfId="0" applyNumberFormat="1" applyFont="1" applyBorder="1" applyAlignment="1">
      <alignment horizontal="right" wrapText="1" readingOrder="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Alignment="1">
      <alignment horizontal="left" wrapText="1"/>
    </xf>
    <xf numFmtId="2" fontId="21" fillId="2" borderId="0" xfId="0" applyNumberFormat="1" applyFont="1" applyFill="1" applyAlignment="1">
      <alignment horizontal="left" vertical="center" wrapText="1"/>
    </xf>
    <xf numFmtId="2" fontId="22" fillId="2" borderId="0" xfId="0" applyNumberFormat="1" applyFont="1" applyFill="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Alignment="1">
      <alignment horizontal="left" vertical="top" wrapText="1"/>
    </xf>
    <xf numFmtId="0" fontId="13" fillId="0" borderId="0" xfId="0" applyFont="1" applyAlignment="1">
      <alignment horizontal="left" vertical="top" wrapText="1"/>
    </xf>
    <xf numFmtId="0" fontId="9" fillId="0" borderId="27" xfId="0" applyFont="1" applyBorder="1" applyAlignment="1">
      <alignment horizontal="right" vertical="center"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b.lt/lt/investuotojams/finansine-info" TargetMode="External"/><Relationship Id="rId13" Type="http://schemas.openxmlformats.org/officeDocument/2006/relationships/hyperlink" Target="https://www.gfbankas.lt/finansines-ataskaitos/" TargetMode="External"/><Relationship Id="rId18" Type="http://schemas.openxmlformats.org/officeDocument/2006/relationships/hyperlink" Target="https://www.lb.lt/lt/frd-licencijos/view_license?id=2033" TargetMode="External"/><Relationship Id="rId26" Type="http://schemas.openxmlformats.org/officeDocument/2006/relationships/hyperlink" Target="https://www.lb.lt/lt/frd-licencijos/view_license?id=2274" TargetMode="External"/><Relationship Id="rId3" Type="http://schemas.openxmlformats.org/officeDocument/2006/relationships/hyperlink" Target="https://www.lb.lt/lt/frd-licencijos/view_license?id=2092" TargetMode="External"/><Relationship Id="rId21" Type="http://schemas.openxmlformats.org/officeDocument/2006/relationships/hyperlink" Target="https://www.saldo.com/lt-lt/apie-mus/" TargetMode="External"/><Relationship Id="rId7" Type="http://schemas.openxmlformats.org/officeDocument/2006/relationships/hyperlink" Target="http://www.lb.lt/lt/frd-licencijos/view_license?id=319" TargetMode="External"/><Relationship Id="rId12" Type="http://schemas.openxmlformats.org/officeDocument/2006/relationships/hyperlink" Target="https://www.lb.lt/lt/frd-licencijos/view_license?id=1857"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finorabank.eu/lt/ataskaitos/" TargetMode="External"/><Relationship Id="rId2" Type="http://schemas.openxmlformats.org/officeDocument/2006/relationships/hyperlink" Target="http://www.lb.lt/lt/frd-licencijos/view_license?id=298"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88" TargetMode="External"/><Relationship Id="rId1" Type="http://schemas.openxmlformats.org/officeDocument/2006/relationships/hyperlink" Target="https://www.swedbank.lt/about/swedbank/about/financialResults?language=LIT" TargetMode="External"/><Relationship Id="rId6" Type="http://schemas.openxmlformats.org/officeDocument/2006/relationships/hyperlink" Target="http://www.lb.lt/lt/frd-licencijos/view_license?id=258" TargetMode="External"/><Relationship Id="rId11" Type="http://schemas.openxmlformats.org/officeDocument/2006/relationships/hyperlink" Target="http://www.lb.lt/lt/frd-licencijos/view_license?id=301" TargetMode="External"/><Relationship Id="rId24" Type="http://schemas.openxmlformats.org/officeDocument/2006/relationships/hyperlink" Target="https://www.lb.lt/lt/frd-licencijos/view_license?id=2122"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mano.bank/finansine-atskaitomybe" TargetMode="External"/><Relationship Id="rId23" Type="http://schemas.openxmlformats.org/officeDocument/2006/relationships/hyperlink" Target="https://www.fjordbank.lt/apie-mus" TargetMode="External"/><Relationship Id="rId28" Type="http://schemas.openxmlformats.org/officeDocument/2006/relationships/printerSettings" Target="../printerSettings/printerSettings1.bin"/><Relationship Id="rId10" Type="http://schemas.openxmlformats.org/officeDocument/2006/relationships/hyperlink" Target="https://www.lb.lt/lt/apzvalgos-ir-leidiniai/category.39/series.171" TargetMode="External"/><Relationship Id="rId19" Type="http://schemas.openxmlformats.org/officeDocument/2006/relationships/hyperlink" Target="https://smebank.lt/veiklos-ataskaitos/" TargetMode="External"/><Relationship Id="rId4" Type="http://schemas.openxmlformats.org/officeDocument/2006/relationships/hyperlink" Target="https://www.revolut.com/en-LT/financial-statements/" TargetMode="External"/><Relationship Id="rId9" Type="http://schemas.openxmlformats.org/officeDocument/2006/relationships/hyperlink" Target="https://www.medbank.lt/lt/apie-banka/finansines-ataskaitos/" TargetMode="External"/><Relationship Id="rId14" Type="http://schemas.openxmlformats.org/officeDocument/2006/relationships/hyperlink" Target="https://www.lb.lt/lt/frd-licencijos/view_license?id=470" TargetMode="External"/><Relationship Id="rId22" Type="http://schemas.openxmlformats.org/officeDocument/2006/relationships/hyperlink" Target="https://www.lb.lt/lt/frd-licencijos/view_license?id=1915" TargetMode="External"/><Relationship Id="rId27" Type="http://schemas.openxmlformats.org/officeDocument/2006/relationships/hyperlink" Target="https://www.rato.lt/rato-banko-finansines-ataskai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90" zoomScaleNormal="90" workbookViewId="0">
      <pane ySplit="3" topLeftCell="A4" activePane="bottomLeft" state="frozen"/>
      <selection pane="bottomLeft" sqref="A1:R1"/>
    </sheetView>
  </sheetViews>
  <sheetFormatPr defaultColWidth="9.140625" defaultRowHeight="12.75" x14ac:dyDescent="0.25"/>
  <cols>
    <col min="1" max="1" width="49.85546875" style="1" customWidth="1"/>
    <col min="2" max="3" width="13.5703125" style="1" customWidth="1"/>
    <col min="4" max="14" width="13.5703125" style="5" customWidth="1"/>
    <col min="15" max="15" width="17.5703125" style="5" customWidth="1"/>
    <col min="16" max="16" width="19.28515625" style="5" customWidth="1"/>
    <col min="17" max="17" width="17.5703125" style="5" customWidth="1"/>
    <col min="18" max="18" width="13.5703125" style="5" customWidth="1"/>
    <col min="19" max="19" width="5.7109375" style="1" customWidth="1"/>
    <col min="20" max="26" width="9.28515625" style="1" bestFit="1" customWidth="1"/>
    <col min="27" max="27" width="10.140625" style="1" bestFit="1" customWidth="1"/>
    <col min="28" max="28" width="9.28515625" style="1" bestFit="1" customWidth="1"/>
    <col min="29" max="29" width="10.140625" style="1" bestFit="1" customWidth="1"/>
    <col min="30" max="16384" width="9.140625" style="1"/>
  </cols>
  <sheetData>
    <row r="1" spans="1:36" ht="15" customHeight="1" x14ac:dyDescent="0.25">
      <c r="A1" s="70" t="s">
        <v>64</v>
      </c>
      <c r="B1" s="70"/>
      <c r="C1" s="70"/>
      <c r="D1" s="70"/>
      <c r="E1" s="70"/>
      <c r="F1" s="70"/>
      <c r="G1" s="70"/>
      <c r="H1" s="70"/>
      <c r="I1" s="70"/>
      <c r="J1" s="70"/>
      <c r="K1" s="70"/>
      <c r="L1" s="70"/>
      <c r="M1" s="70"/>
      <c r="N1" s="70"/>
      <c r="O1" s="70"/>
      <c r="P1" s="70"/>
      <c r="Q1" s="70"/>
      <c r="R1" s="70"/>
    </row>
    <row r="2" spans="1:36" x14ac:dyDescent="0.25">
      <c r="A2" s="75"/>
      <c r="B2" s="75"/>
      <c r="C2" s="75"/>
      <c r="D2" s="75"/>
      <c r="E2" s="75"/>
      <c r="F2" s="75"/>
      <c r="G2" s="75"/>
      <c r="H2" s="75"/>
      <c r="I2" s="75"/>
      <c r="J2" s="75"/>
      <c r="K2" s="75"/>
      <c r="L2" s="75"/>
      <c r="M2" s="75"/>
      <c r="N2" s="75"/>
      <c r="O2" s="75"/>
      <c r="P2" s="75"/>
      <c r="Q2" s="75"/>
      <c r="R2" s="34"/>
    </row>
    <row r="3" spans="1:36" ht="45" customHeight="1" x14ac:dyDescent="0.25">
      <c r="A3" s="7" t="s">
        <v>9</v>
      </c>
      <c r="B3" s="9" t="s">
        <v>56</v>
      </c>
      <c r="C3" s="9" t="s">
        <v>55</v>
      </c>
      <c r="D3" s="9" t="s">
        <v>0</v>
      </c>
      <c r="E3" s="9" t="s">
        <v>61</v>
      </c>
      <c r="F3" s="9" t="s">
        <v>57</v>
      </c>
      <c r="G3" s="9" t="s">
        <v>45</v>
      </c>
      <c r="H3" s="9" t="s">
        <v>47</v>
      </c>
      <c r="I3" s="9" t="s">
        <v>46</v>
      </c>
      <c r="J3" s="9" t="s">
        <v>59</v>
      </c>
      <c r="K3" s="9" t="s">
        <v>62</v>
      </c>
      <c r="L3" s="9" t="s">
        <v>58</v>
      </c>
      <c r="M3" s="9" t="s">
        <v>60</v>
      </c>
      <c r="N3" s="9" t="s">
        <v>63</v>
      </c>
      <c r="O3" s="8" t="s">
        <v>65</v>
      </c>
      <c r="P3" s="8" t="s">
        <v>66</v>
      </c>
      <c r="Q3" s="23" t="s">
        <v>7</v>
      </c>
      <c r="R3" s="1"/>
      <c r="T3" s="2"/>
      <c r="U3" s="2"/>
      <c r="V3" s="2"/>
      <c r="W3" s="2"/>
      <c r="X3" s="2"/>
      <c r="Y3" s="2"/>
      <c r="Z3" s="2"/>
      <c r="AA3" s="2"/>
    </row>
    <row r="4" spans="1:36" ht="15" customHeight="1" x14ac:dyDescent="0.25">
      <c r="A4" s="10" t="s">
        <v>17</v>
      </c>
      <c r="B4" s="36">
        <v>12400629</v>
      </c>
      <c r="C4" s="36">
        <v>2372206</v>
      </c>
      <c r="D4" s="36">
        <v>349332</v>
      </c>
      <c r="E4" s="36">
        <v>1474097</v>
      </c>
      <c r="F4" s="36">
        <v>92286</v>
      </c>
      <c r="G4" s="36">
        <v>106024</v>
      </c>
      <c r="H4" s="36">
        <v>101395</v>
      </c>
      <c r="I4" s="36">
        <v>7647</v>
      </c>
      <c r="J4" s="36">
        <v>6910</v>
      </c>
      <c r="K4" s="36">
        <v>3003</v>
      </c>
      <c r="L4" s="36">
        <v>20941</v>
      </c>
      <c r="M4" s="36">
        <v>0</v>
      </c>
      <c r="N4" s="36">
        <v>0</v>
      </c>
      <c r="O4" s="36">
        <f>SUM(B4:N4)</f>
        <v>16934470</v>
      </c>
      <c r="P4" s="36">
        <v>2293299</v>
      </c>
      <c r="Q4" s="39">
        <f>O4+P4</f>
        <v>19227769</v>
      </c>
      <c r="R4" s="1"/>
      <c r="T4" s="2"/>
      <c r="U4" s="2"/>
      <c r="V4" s="2"/>
      <c r="W4" s="2"/>
      <c r="X4" s="2"/>
      <c r="Y4" s="2"/>
      <c r="Z4" s="2"/>
      <c r="AA4" s="2"/>
    </row>
    <row r="5" spans="1:36" ht="15" customHeight="1" x14ac:dyDescent="0.25">
      <c r="A5" s="11" t="s">
        <v>4</v>
      </c>
      <c r="B5" s="46">
        <v>241</v>
      </c>
      <c r="C5" s="46">
        <v>192722</v>
      </c>
      <c r="D5" s="46">
        <v>0</v>
      </c>
      <c r="E5" s="46">
        <v>77464</v>
      </c>
      <c r="F5" s="46">
        <v>27</v>
      </c>
      <c r="G5" s="36">
        <v>70</v>
      </c>
      <c r="H5" s="46">
        <v>0</v>
      </c>
      <c r="I5" s="36">
        <v>0</v>
      </c>
      <c r="J5" s="46">
        <v>0</v>
      </c>
      <c r="K5" s="36">
        <v>0</v>
      </c>
      <c r="L5" s="36">
        <v>0</v>
      </c>
      <c r="M5" s="36">
        <v>48</v>
      </c>
      <c r="N5" s="36">
        <v>0</v>
      </c>
      <c r="O5" s="36">
        <f>SUM(B5:N5)</f>
        <v>270572</v>
      </c>
      <c r="P5" s="36">
        <v>17185</v>
      </c>
      <c r="Q5" s="40">
        <f t="shared" ref="Q5:Q9" si="0">O5+P5</f>
        <v>287757</v>
      </c>
      <c r="R5" s="1"/>
      <c r="T5" s="2"/>
      <c r="U5" s="2"/>
      <c r="V5" s="2"/>
      <c r="W5" s="2"/>
      <c r="X5" s="2"/>
      <c r="Y5" s="2"/>
      <c r="Z5" s="2"/>
      <c r="AA5" s="2"/>
    </row>
    <row r="6" spans="1:36" ht="15" customHeight="1" x14ac:dyDescent="0.25">
      <c r="A6" s="11" t="s">
        <v>19</v>
      </c>
      <c r="B6" s="46">
        <v>10179</v>
      </c>
      <c r="C6" s="46">
        <v>31852</v>
      </c>
      <c r="D6" s="46">
        <v>10518</v>
      </c>
      <c r="E6" s="46">
        <v>1969</v>
      </c>
      <c r="F6" s="46">
        <v>4</v>
      </c>
      <c r="G6" s="36">
        <v>0</v>
      </c>
      <c r="H6" s="46">
        <v>0</v>
      </c>
      <c r="I6" s="36">
        <v>0</v>
      </c>
      <c r="J6" s="46">
        <v>0</v>
      </c>
      <c r="K6" s="36">
        <v>0</v>
      </c>
      <c r="L6" s="36">
        <v>0</v>
      </c>
      <c r="M6" s="36">
        <v>0</v>
      </c>
      <c r="N6" s="36">
        <v>0</v>
      </c>
      <c r="O6" s="36">
        <f>SUM(B6:N6)</f>
        <v>54522</v>
      </c>
      <c r="P6" s="36">
        <v>23214</v>
      </c>
      <c r="Q6" s="40">
        <f t="shared" si="0"/>
        <v>77736</v>
      </c>
      <c r="R6" s="1"/>
      <c r="T6" s="2"/>
      <c r="U6" s="2"/>
      <c r="V6" s="2"/>
      <c r="W6" s="2"/>
      <c r="X6" s="2"/>
      <c r="Y6" s="2"/>
      <c r="Z6" s="2"/>
      <c r="AA6" s="2"/>
    </row>
    <row r="7" spans="1:36" ht="15" customHeight="1" x14ac:dyDescent="0.25">
      <c r="A7" s="11" t="s">
        <v>21</v>
      </c>
      <c r="B7" s="36">
        <v>3615</v>
      </c>
      <c r="C7" s="46">
        <v>145314</v>
      </c>
      <c r="D7" s="46">
        <v>123228</v>
      </c>
      <c r="E7" s="46">
        <v>79255</v>
      </c>
      <c r="F7" s="46">
        <v>14166</v>
      </c>
      <c r="G7" s="36">
        <v>0</v>
      </c>
      <c r="H7" s="46">
        <v>0</v>
      </c>
      <c r="I7" s="36">
        <v>0</v>
      </c>
      <c r="J7" s="46">
        <v>0</v>
      </c>
      <c r="K7" s="36">
        <v>55</v>
      </c>
      <c r="L7" s="36">
        <v>0</v>
      </c>
      <c r="M7" s="36">
        <v>0</v>
      </c>
      <c r="N7" s="36">
        <v>0</v>
      </c>
      <c r="O7" s="36">
        <f>SUM(B7:N7)</f>
        <v>365633</v>
      </c>
      <c r="P7" s="36">
        <v>67476</v>
      </c>
      <c r="Q7" s="40">
        <f t="shared" si="0"/>
        <v>433109</v>
      </c>
      <c r="R7" s="1"/>
      <c r="T7" s="2"/>
      <c r="U7" s="2"/>
      <c r="V7" s="2"/>
      <c r="W7" s="2"/>
      <c r="X7" s="2"/>
      <c r="Y7" s="2"/>
      <c r="Z7" s="2"/>
      <c r="AA7" s="2"/>
      <c r="AB7" s="2"/>
      <c r="AC7" s="2"/>
      <c r="AD7" s="2"/>
      <c r="AE7" s="2"/>
      <c r="AF7" s="2"/>
      <c r="AG7" s="2"/>
      <c r="AH7" s="2"/>
      <c r="AI7" s="2"/>
      <c r="AJ7" s="2"/>
    </row>
    <row r="8" spans="1:36" ht="15" customHeight="1" x14ac:dyDescent="0.25">
      <c r="A8" s="11" t="s">
        <v>20</v>
      </c>
      <c r="B8" s="46">
        <v>15694498</v>
      </c>
      <c r="C8" s="46">
        <v>5734218</v>
      </c>
      <c r="D8" s="46">
        <v>4657008</v>
      </c>
      <c r="E8" s="46">
        <v>293933</v>
      </c>
      <c r="F8" s="46">
        <v>65882</v>
      </c>
      <c r="G8" s="36">
        <v>438136</v>
      </c>
      <c r="H8" s="46">
        <v>213351</v>
      </c>
      <c r="I8" s="36">
        <v>12771</v>
      </c>
      <c r="J8" s="46">
        <v>59179</v>
      </c>
      <c r="K8" s="36">
        <v>13768</v>
      </c>
      <c r="L8" s="36">
        <v>69288</v>
      </c>
      <c r="M8" s="36">
        <v>24092</v>
      </c>
      <c r="N8" s="36">
        <v>8714</v>
      </c>
      <c r="O8" s="36">
        <f>SUM(B8:N8)</f>
        <v>27284838</v>
      </c>
      <c r="P8" s="36">
        <v>1023875</v>
      </c>
      <c r="Q8" s="40">
        <f t="shared" si="0"/>
        <v>28308713</v>
      </c>
      <c r="R8" s="1"/>
      <c r="T8" s="2"/>
      <c r="U8" s="2"/>
      <c r="V8" s="2"/>
      <c r="W8" s="2"/>
      <c r="X8" s="2"/>
      <c r="Y8" s="2"/>
      <c r="Z8" s="2"/>
      <c r="AA8" s="2"/>
      <c r="AB8" s="2"/>
      <c r="AC8" s="2"/>
      <c r="AD8" s="2"/>
      <c r="AE8" s="2"/>
      <c r="AF8" s="2"/>
      <c r="AG8" s="2"/>
      <c r="AH8" s="2"/>
      <c r="AI8" s="2"/>
      <c r="AJ8" s="2"/>
    </row>
    <row r="9" spans="1:36" ht="15" customHeight="1" x14ac:dyDescent="0.25">
      <c r="A9" s="11" t="s">
        <v>22</v>
      </c>
      <c r="B9" s="46">
        <v>9096683</v>
      </c>
      <c r="C9" s="46">
        <v>2235362</v>
      </c>
      <c r="D9" s="46">
        <v>2630337</v>
      </c>
      <c r="E9" s="46">
        <v>29031</v>
      </c>
      <c r="F9" s="46">
        <v>32349</v>
      </c>
      <c r="G9" s="36">
        <v>1641</v>
      </c>
      <c r="H9" s="46">
        <v>1331</v>
      </c>
      <c r="I9" s="36">
        <v>287</v>
      </c>
      <c r="J9" s="46">
        <v>4421</v>
      </c>
      <c r="K9" s="36">
        <v>4739</v>
      </c>
      <c r="L9" s="36">
        <v>3508</v>
      </c>
      <c r="M9" s="36">
        <v>25</v>
      </c>
      <c r="N9" s="36">
        <v>156</v>
      </c>
      <c r="O9" s="36">
        <f>SUM(B9:N9)</f>
        <v>14039870</v>
      </c>
      <c r="P9" s="36">
        <v>219306</v>
      </c>
      <c r="Q9" s="40">
        <f t="shared" si="0"/>
        <v>14259176</v>
      </c>
      <c r="R9" s="1"/>
      <c r="T9" s="2"/>
      <c r="U9" s="2"/>
      <c r="V9" s="2"/>
      <c r="W9" s="2"/>
      <c r="X9" s="2"/>
      <c r="Y9" s="2"/>
      <c r="Z9" s="2"/>
      <c r="AA9" s="2"/>
      <c r="AB9" s="2"/>
      <c r="AC9" s="2"/>
      <c r="AD9" s="2"/>
      <c r="AE9" s="2"/>
      <c r="AF9" s="2"/>
      <c r="AG9" s="2"/>
      <c r="AH9" s="2"/>
      <c r="AI9" s="2"/>
      <c r="AJ9" s="2"/>
    </row>
    <row r="10" spans="1:36" ht="15" customHeight="1" x14ac:dyDescent="0.25">
      <c r="A10" s="12" t="s">
        <v>24</v>
      </c>
      <c r="B10" s="45">
        <f>B11+B12+B13+B14</f>
        <v>6487652</v>
      </c>
      <c r="C10" s="45">
        <f>C11+C12+C13+C14</f>
        <v>11807185</v>
      </c>
      <c r="D10" s="45">
        <f t="shared" ref="D10:N10" si="1">D11+D12+D13+D14</f>
        <v>8534607</v>
      </c>
      <c r="E10" s="45">
        <f t="shared" ref="E10" si="2">E11+E12+E13+E14</f>
        <v>3955160</v>
      </c>
      <c r="F10" s="45">
        <f t="shared" si="1"/>
        <v>591970</v>
      </c>
      <c r="G10" s="45">
        <f t="shared" si="1"/>
        <v>198666</v>
      </c>
      <c r="H10" s="45">
        <f t="shared" si="1"/>
        <v>142187</v>
      </c>
      <c r="I10" s="45">
        <f>I11+I12+I13+I14</f>
        <v>182375</v>
      </c>
      <c r="J10" s="45">
        <f>J11+J12+J13+J14</f>
        <v>121008</v>
      </c>
      <c r="K10" s="45">
        <f>K11+K12+K13+K14</f>
        <v>122286</v>
      </c>
      <c r="L10" s="45">
        <f>L11+L12+L13+L14</f>
        <v>44581</v>
      </c>
      <c r="M10" s="45">
        <f t="shared" si="1"/>
        <v>84744</v>
      </c>
      <c r="N10" s="45">
        <f t="shared" si="1"/>
        <v>94289</v>
      </c>
      <c r="O10" s="36">
        <f>SUM(B10:N10)</f>
        <v>32366710</v>
      </c>
      <c r="P10" s="45">
        <f>P11+P12+P13+P14</f>
        <v>9328582</v>
      </c>
      <c r="Q10" s="41">
        <f>Q11+Q12+Q13+Q14</f>
        <v>41695292</v>
      </c>
      <c r="R10" s="1"/>
      <c r="T10" s="2"/>
      <c r="U10" s="3"/>
      <c r="V10" s="3"/>
      <c r="W10" s="3"/>
      <c r="X10" s="3"/>
      <c r="Y10" s="3"/>
      <c r="Z10" s="3"/>
      <c r="AA10" s="3"/>
      <c r="AB10" s="3"/>
      <c r="AC10" s="3"/>
      <c r="AD10" s="3"/>
      <c r="AE10" s="3"/>
      <c r="AF10" s="3"/>
      <c r="AG10" s="3"/>
      <c r="AH10" s="3"/>
      <c r="AI10" s="3"/>
      <c r="AJ10" s="3"/>
    </row>
    <row r="11" spans="1:36" ht="15" customHeight="1" x14ac:dyDescent="0.25">
      <c r="A11" s="13" t="s">
        <v>27</v>
      </c>
      <c r="B11" s="48">
        <v>2648697</v>
      </c>
      <c r="C11" s="48">
        <v>53541</v>
      </c>
      <c r="D11" s="48">
        <v>174990</v>
      </c>
      <c r="E11" s="48">
        <v>60849</v>
      </c>
      <c r="F11" s="48">
        <v>0</v>
      </c>
      <c r="G11" s="48">
        <v>0</v>
      </c>
      <c r="H11" s="48">
        <v>0</v>
      </c>
      <c r="I11" s="48">
        <v>0</v>
      </c>
      <c r="J11" s="48">
        <v>0</v>
      </c>
      <c r="K11" s="48">
        <v>3841</v>
      </c>
      <c r="L11" s="48">
        <v>0</v>
      </c>
      <c r="M11" s="48">
        <v>0</v>
      </c>
      <c r="N11" s="45">
        <v>0</v>
      </c>
      <c r="O11" s="36">
        <f>SUM(B11:N11)</f>
        <v>2941918</v>
      </c>
      <c r="P11" s="36">
        <v>149245</v>
      </c>
      <c r="Q11" s="42">
        <f>O11+P11</f>
        <v>3091163</v>
      </c>
      <c r="R11" s="1"/>
      <c r="T11" s="2"/>
      <c r="U11" s="3"/>
      <c r="V11" s="3"/>
      <c r="W11" s="3"/>
      <c r="X11" s="3"/>
      <c r="Y11" s="3"/>
      <c r="Z11" s="3"/>
      <c r="AA11" s="3"/>
      <c r="AB11" s="3"/>
      <c r="AC11" s="3"/>
      <c r="AD11" s="3"/>
      <c r="AE11" s="3"/>
      <c r="AF11" s="3"/>
      <c r="AG11" s="3"/>
      <c r="AH11" s="3"/>
      <c r="AI11" s="3"/>
      <c r="AJ11" s="3"/>
    </row>
    <row r="12" spans="1:36" ht="15" customHeight="1" x14ac:dyDescent="0.25">
      <c r="A12" s="14" t="s">
        <v>40</v>
      </c>
      <c r="B12" s="48">
        <v>550450</v>
      </c>
      <c r="C12" s="48">
        <v>503068</v>
      </c>
      <c r="D12" s="48">
        <v>94143</v>
      </c>
      <c r="E12" s="48">
        <v>473611</v>
      </c>
      <c r="F12" s="48">
        <v>1251</v>
      </c>
      <c r="G12" s="48">
        <v>13074</v>
      </c>
      <c r="H12" s="48">
        <v>0</v>
      </c>
      <c r="I12" s="48">
        <v>18</v>
      </c>
      <c r="J12" s="48">
        <v>2928</v>
      </c>
      <c r="K12" s="50">
        <v>0</v>
      </c>
      <c r="L12" s="49">
        <v>0</v>
      </c>
      <c r="M12" s="50">
        <v>0</v>
      </c>
      <c r="N12" s="53">
        <v>0</v>
      </c>
      <c r="O12" s="36">
        <f>SUM(B12:N12)</f>
        <v>1638543</v>
      </c>
      <c r="P12" s="36">
        <v>186894</v>
      </c>
      <c r="Q12" s="42">
        <f>O12+P12</f>
        <v>1825437</v>
      </c>
      <c r="R12" s="1"/>
      <c r="T12" s="2"/>
      <c r="U12" s="3"/>
      <c r="V12" s="3"/>
      <c r="W12" s="3"/>
      <c r="X12" s="3"/>
      <c r="Y12" s="3"/>
      <c r="Z12" s="3"/>
      <c r="AA12" s="3"/>
    </row>
    <row r="13" spans="1:36" ht="15" customHeight="1" x14ac:dyDescent="0.25">
      <c r="A13" s="14" t="s">
        <v>41</v>
      </c>
      <c r="B13" s="48">
        <v>1038</v>
      </c>
      <c r="C13" s="48">
        <v>4434008</v>
      </c>
      <c r="D13" s="48">
        <v>3730668</v>
      </c>
      <c r="E13" s="48">
        <v>2090125</v>
      </c>
      <c r="F13" s="48">
        <v>387626</v>
      </c>
      <c r="G13" s="48">
        <v>173687</v>
      </c>
      <c r="H13" s="48">
        <v>140092</v>
      </c>
      <c r="I13" s="48">
        <v>0</v>
      </c>
      <c r="J13" s="48">
        <v>8278</v>
      </c>
      <c r="K13" s="48">
        <v>68466</v>
      </c>
      <c r="L13" s="48">
        <v>43394</v>
      </c>
      <c r="M13" s="48">
        <v>0</v>
      </c>
      <c r="N13" s="45">
        <v>94289</v>
      </c>
      <c r="O13" s="36">
        <f>SUM(B13:N13)</f>
        <v>11171671</v>
      </c>
      <c r="P13" s="36">
        <v>4013831</v>
      </c>
      <c r="Q13" s="42">
        <f>O13+P13</f>
        <v>15185502</v>
      </c>
      <c r="R13" s="1"/>
      <c r="T13" s="2"/>
      <c r="U13" s="3"/>
      <c r="V13" s="3"/>
      <c r="W13" s="3"/>
      <c r="X13" s="3"/>
      <c r="Y13" s="3"/>
      <c r="Z13" s="3"/>
      <c r="AA13" s="3"/>
    </row>
    <row r="14" spans="1:36" ht="15" customHeight="1" x14ac:dyDescent="0.25">
      <c r="A14" s="14" t="s">
        <v>28</v>
      </c>
      <c r="B14" s="48">
        <v>3287467</v>
      </c>
      <c r="C14" s="48">
        <v>6816568</v>
      </c>
      <c r="D14" s="48">
        <v>4534806</v>
      </c>
      <c r="E14" s="48">
        <v>1330575</v>
      </c>
      <c r="F14" s="48">
        <v>203093</v>
      </c>
      <c r="G14" s="48">
        <v>11905</v>
      </c>
      <c r="H14" s="48">
        <v>2095</v>
      </c>
      <c r="I14" s="48">
        <v>182357</v>
      </c>
      <c r="J14" s="48">
        <v>109802</v>
      </c>
      <c r="K14" s="48">
        <v>49979</v>
      </c>
      <c r="L14" s="48">
        <v>1187</v>
      </c>
      <c r="M14" s="48">
        <v>84744</v>
      </c>
      <c r="N14" s="45">
        <v>0</v>
      </c>
      <c r="O14" s="36">
        <f>SUM(B14:N14)</f>
        <v>16614578</v>
      </c>
      <c r="P14" s="36">
        <v>4978612</v>
      </c>
      <c r="Q14" s="42">
        <f>O14+P14</f>
        <v>21593190</v>
      </c>
      <c r="R14" s="1"/>
      <c r="T14" s="2"/>
      <c r="U14" s="2"/>
      <c r="V14" s="2"/>
      <c r="W14" s="2"/>
      <c r="X14" s="2"/>
      <c r="Y14" s="2"/>
      <c r="Z14" s="2"/>
      <c r="AA14" s="2"/>
    </row>
    <row r="15" spans="1:36" ht="15" customHeight="1" x14ac:dyDescent="0.25">
      <c r="A15" s="15" t="s">
        <v>35</v>
      </c>
      <c r="B15" s="48">
        <v>261546</v>
      </c>
      <c r="C15" s="47">
        <v>5911260</v>
      </c>
      <c r="D15" s="47">
        <v>4052114</v>
      </c>
      <c r="E15" s="47">
        <v>1115008</v>
      </c>
      <c r="F15" s="47">
        <v>97330</v>
      </c>
      <c r="G15" s="47">
        <v>4367</v>
      </c>
      <c r="H15" s="47">
        <v>0</v>
      </c>
      <c r="I15" s="47">
        <v>0</v>
      </c>
      <c r="J15" s="47">
        <v>0</v>
      </c>
      <c r="K15" s="47">
        <v>38559</v>
      </c>
      <c r="L15" s="47">
        <v>0</v>
      </c>
      <c r="M15" s="47">
        <v>0</v>
      </c>
      <c r="N15" s="45">
        <v>0</v>
      </c>
      <c r="O15" s="36">
        <f>SUM(B15:N15)</f>
        <v>11480184</v>
      </c>
      <c r="P15" s="36">
        <v>4063155</v>
      </c>
      <c r="Q15" s="43">
        <f>O15+P15</f>
        <v>15543339</v>
      </c>
      <c r="R15" s="1"/>
      <c r="T15" s="2"/>
      <c r="U15" s="2"/>
      <c r="V15" s="2"/>
      <c r="W15" s="2"/>
      <c r="X15" s="2"/>
      <c r="Y15" s="2"/>
      <c r="Z15" s="2"/>
      <c r="AA15" s="2"/>
    </row>
    <row r="16" spans="1:36" ht="15" customHeight="1" x14ac:dyDescent="0.25">
      <c r="A16" s="16" t="s">
        <v>3</v>
      </c>
      <c r="B16" s="38">
        <f>B17-B10-B9-B8-B7-B6-B5-B4</f>
        <v>1517484</v>
      </c>
      <c r="C16" s="38">
        <f>C17-C10-C9-C8-C7-C6-C5-C4</f>
        <v>97252</v>
      </c>
      <c r="D16" s="38">
        <f t="shared" ref="D16:N16" si="3">D17-D10-D9-D8-D7-D6-D5-D4</f>
        <v>66963</v>
      </c>
      <c r="E16" s="38">
        <f t="shared" ref="E16" si="4">E17-E10-E9-E8-E7-E6-E5-E4</f>
        <v>57508</v>
      </c>
      <c r="F16" s="38">
        <f t="shared" si="3"/>
        <v>11760</v>
      </c>
      <c r="G16" s="38">
        <f t="shared" si="3"/>
        <v>19149</v>
      </c>
      <c r="H16" s="38">
        <f t="shared" si="3"/>
        <v>7711</v>
      </c>
      <c r="I16" s="38">
        <f>I17-I10-I9-I8-I7-I6-I5-I4</f>
        <v>2168</v>
      </c>
      <c r="J16" s="38">
        <f>J17-J10-J9-J8-J7-J6-J5-J4</f>
        <v>5369</v>
      </c>
      <c r="K16" s="38">
        <f>K17-K10-K9-K8-K7-K6-K5-K4</f>
        <v>1035</v>
      </c>
      <c r="L16" s="38">
        <f>L17-L10-L9-L8-L7-L6-L5-L4</f>
        <v>3395</v>
      </c>
      <c r="M16" s="38">
        <f t="shared" si="3"/>
        <v>3429</v>
      </c>
      <c r="N16" s="38">
        <f t="shared" si="3"/>
        <v>763</v>
      </c>
      <c r="O16" s="36">
        <f>SUM(B16:N16)</f>
        <v>1793986</v>
      </c>
      <c r="P16" s="38">
        <f>P17-P10-P9-P8-P7-P6-P5-P4</f>
        <v>79474</v>
      </c>
      <c r="Q16" s="44">
        <f t="shared" ref="Q16" si="5">Q17-Q10-Q9-Q8-Q7-Q6-Q5-Q4</f>
        <v>1873460</v>
      </c>
      <c r="R16" s="1"/>
      <c r="T16" s="2"/>
      <c r="U16" s="4"/>
      <c r="V16" s="4"/>
      <c r="W16" s="4"/>
      <c r="X16" s="4"/>
      <c r="Y16" s="4"/>
      <c r="Z16" s="4"/>
      <c r="AA16" s="4"/>
    </row>
    <row r="17" spans="1:32" ht="15" customHeight="1" x14ac:dyDescent="0.25">
      <c r="A17" s="17" t="s">
        <v>29</v>
      </c>
      <c r="B17" s="37">
        <v>45210981</v>
      </c>
      <c r="C17" s="37">
        <v>22616111</v>
      </c>
      <c r="D17" s="37">
        <v>16371993</v>
      </c>
      <c r="E17" s="37">
        <v>5968417</v>
      </c>
      <c r="F17" s="37">
        <v>808444</v>
      </c>
      <c r="G17" s="37">
        <v>763686</v>
      </c>
      <c r="H17" s="37">
        <v>465975</v>
      </c>
      <c r="I17" s="37">
        <v>205248</v>
      </c>
      <c r="J17" s="37">
        <v>196887</v>
      </c>
      <c r="K17" s="37">
        <v>144886</v>
      </c>
      <c r="L17" s="37">
        <v>141713</v>
      </c>
      <c r="M17" s="37">
        <v>112338</v>
      </c>
      <c r="N17" s="37">
        <v>103922</v>
      </c>
      <c r="O17" s="64">
        <f>SUM(B17:N17)</f>
        <v>93110601</v>
      </c>
      <c r="P17" s="37">
        <v>13052411</v>
      </c>
      <c r="Q17" s="44">
        <f>O17+P17</f>
        <v>106163012</v>
      </c>
      <c r="R17" s="1"/>
      <c r="T17" s="2"/>
      <c r="U17" s="2"/>
      <c r="V17" s="2"/>
      <c r="W17" s="2"/>
      <c r="X17" s="2"/>
      <c r="Y17" s="2"/>
      <c r="Z17" s="2"/>
      <c r="AA17" s="2"/>
    </row>
    <row r="18" spans="1:32" ht="15" customHeight="1" x14ac:dyDescent="0.25">
      <c r="A18" s="16" t="s">
        <v>23</v>
      </c>
      <c r="B18" s="38">
        <v>0</v>
      </c>
      <c r="C18" s="38">
        <v>0</v>
      </c>
      <c r="D18" s="38">
        <v>7</v>
      </c>
      <c r="E18" s="38">
        <v>0</v>
      </c>
      <c r="F18" s="38">
        <v>0</v>
      </c>
      <c r="G18" s="38">
        <v>0</v>
      </c>
      <c r="H18" s="38">
        <v>0</v>
      </c>
      <c r="I18" s="38">
        <v>0</v>
      </c>
      <c r="J18" s="38">
        <v>0</v>
      </c>
      <c r="K18" s="38">
        <v>0</v>
      </c>
      <c r="L18" s="38">
        <v>0</v>
      </c>
      <c r="M18" s="38">
        <v>0</v>
      </c>
      <c r="N18" s="36">
        <v>0</v>
      </c>
      <c r="O18" s="36">
        <f>SUM(B18:N18)</f>
        <v>7</v>
      </c>
      <c r="P18" s="38">
        <v>0</v>
      </c>
      <c r="Q18" s="44">
        <f>O18+P18</f>
        <v>7</v>
      </c>
      <c r="R18" s="1"/>
      <c r="T18" s="2"/>
      <c r="U18" s="2"/>
      <c r="V18" s="2"/>
      <c r="W18" s="2"/>
      <c r="X18" s="2"/>
      <c r="Y18" s="2"/>
      <c r="Z18" s="2"/>
      <c r="AA18" s="2"/>
    </row>
    <row r="19" spans="1:32" ht="15" customHeight="1" x14ac:dyDescent="0.25">
      <c r="A19" s="16" t="s">
        <v>18</v>
      </c>
      <c r="B19" s="38">
        <v>12477</v>
      </c>
      <c r="C19" s="38">
        <v>1457313</v>
      </c>
      <c r="D19" s="38">
        <v>915155</v>
      </c>
      <c r="E19" s="38">
        <v>38039</v>
      </c>
      <c r="F19" s="38">
        <v>0</v>
      </c>
      <c r="G19" s="38">
        <v>0</v>
      </c>
      <c r="H19" s="38">
        <v>0</v>
      </c>
      <c r="I19" s="38">
        <v>0</v>
      </c>
      <c r="J19" s="38">
        <v>0</v>
      </c>
      <c r="K19" s="38">
        <v>0</v>
      </c>
      <c r="L19" s="38">
        <v>460</v>
      </c>
      <c r="M19" s="38">
        <v>0</v>
      </c>
      <c r="N19" s="36">
        <v>0</v>
      </c>
      <c r="O19" s="36">
        <f>SUM(B19:N19)</f>
        <v>2423444</v>
      </c>
      <c r="P19" s="38">
        <v>1801869</v>
      </c>
      <c r="Q19" s="44">
        <f>O19+P19</f>
        <v>4225313</v>
      </c>
      <c r="R19" s="1"/>
      <c r="T19" s="2"/>
      <c r="U19" s="2"/>
      <c r="V19" s="2"/>
      <c r="W19" s="2"/>
      <c r="X19" s="2"/>
      <c r="Y19" s="2"/>
      <c r="Z19" s="2"/>
      <c r="AA19" s="2"/>
      <c r="AB19" s="5"/>
      <c r="AC19" s="5"/>
      <c r="AD19" s="5"/>
      <c r="AE19" s="5"/>
      <c r="AF19" s="5"/>
    </row>
    <row r="20" spans="1:32" ht="15" customHeight="1" x14ac:dyDescent="0.25">
      <c r="A20" s="16" t="s">
        <v>19</v>
      </c>
      <c r="B20" s="38">
        <v>12266</v>
      </c>
      <c r="C20" s="38">
        <v>27612</v>
      </c>
      <c r="D20" s="38">
        <v>15324</v>
      </c>
      <c r="E20" s="38">
        <v>8245</v>
      </c>
      <c r="F20" s="38">
        <v>3</v>
      </c>
      <c r="G20" s="38">
        <v>0</v>
      </c>
      <c r="H20" s="38">
        <v>0</v>
      </c>
      <c r="I20" s="38">
        <v>0</v>
      </c>
      <c r="J20" s="38">
        <v>0</v>
      </c>
      <c r="K20" s="38">
        <v>0</v>
      </c>
      <c r="L20" s="38">
        <v>0</v>
      </c>
      <c r="M20" s="38">
        <v>0</v>
      </c>
      <c r="N20" s="36">
        <v>0</v>
      </c>
      <c r="O20" s="36">
        <f>SUM(B20:N20)</f>
        <v>63450</v>
      </c>
      <c r="P20" s="38">
        <v>13616</v>
      </c>
      <c r="Q20" s="44">
        <f>O20+P20</f>
        <v>77066</v>
      </c>
      <c r="R20" s="1"/>
      <c r="T20" s="2"/>
      <c r="U20" s="2"/>
      <c r="V20" s="2"/>
      <c r="W20" s="2"/>
      <c r="X20" s="2"/>
      <c r="Y20" s="2"/>
      <c r="Z20" s="2"/>
      <c r="AA20" s="2"/>
      <c r="AB20" s="5"/>
      <c r="AC20" s="5"/>
      <c r="AD20" s="5"/>
      <c r="AE20" s="5"/>
      <c r="AF20" s="5"/>
    </row>
    <row r="21" spans="1:32" ht="15" customHeight="1" x14ac:dyDescent="0.25">
      <c r="A21" s="12" t="s">
        <v>5</v>
      </c>
      <c r="B21" s="45">
        <f>SUM(B22:B25)</f>
        <v>40138109</v>
      </c>
      <c r="C21" s="45">
        <f t="shared" ref="C21:N21" si="6">SUM(C22:C25)</f>
        <v>19087249</v>
      </c>
      <c r="D21" s="45">
        <f t="shared" si="6"/>
        <v>13740235</v>
      </c>
      <c r="E21" s="45">
        <f t="shared" si="6"/>
        <v>4185942</v>
      </c>
      <c r="F21" s="45">
        <f t="shared" si="6"/>
        <v>718761</v>
      </c>
      <c r="G21" s="45">
        <f t="shared" si="6"/>
        <v>708691</v>
      </c>
      <c r="H21" s="45">
        <f t="shared" si="6"/>
        <v>437163</v>
      </c>
      <c r="I21" s="45">
        <f t="shared" si="6"/>
        <v>166602</v>
      </c>
      <c r="J21" s="45">
        <f t="shared" si="6"/>
        <v>169452</v>
      </c>
      <c r="K21" s="45">
        <f t="shared" si="6"/>
        <v>128325</v>
      </c>
      <c r="L21" s="45">
        <f t="shared" si="6"/>
        <v>127186</v>
      </c>
      <c r="M21" s="45">
        <f t="shared" si="6"/>
        <v>95261</v>
      </c>
      <c r="N21" s="45">
        <f t="shared" si="6"/>
        <v>93323</v>
      </c>
      <c r="O21" s="36">
        <f>SUM(B21:N21)</f>
        <v>79796299</v>
      </c>
      <c r="P21" s="38">
        <f>P22+P23+P24+P25</f>
        <v>9983544</v>
      </c>
      <c r="Q21" s="41">
        <f t="shared" ref="Q21" si="7">Q22+Q23+Q24+Q25</f>
        <v>89779843</v>
      </c>
      <c r="R21" s="1"/>
      <c r="T21" s="2"/>
      <c r="U21" s="3"/>
      <c r="V21" s="3"/>
      <c r="W21" s="3"/>
      <c r="X21" s="3"/>
      <c r="Y21" s="3"/>
      <c r="Z21" s="3"/>
      <c r="AA21" s="3"/>
    </row>
    <row r="22" spans="1:32" ht="15" customHeight="1" x14ac:dyDescent="0.25">
      <c r="A22" s="13" t="s">
        <v>15</v>
      </c>
      <c r="B22" s="48">
        <v>0</v>
      </c>
      <c r="C22" s="48">
        <v>1847941</v>
      </c>
      <c r="D22" s="48">
        <v>1467453</v>
      </c>
      <c r="E22" s="48">
        <v>393695</v>
      </c>
      <c r="F22" s="48">
        <v>3500</v>
      </c>
      <c r="G22" s="48">
        <v>0</v>
      </c>
      <c r="H22" s="48">
        <v>0</v>
      </c>
      <c r="I22" s="48">
        <v>0</v>
      </c>
      <c r="J22" s="48">
        <v>0</v>
      </c>
      <c r="K22" s="48">
        <v>1173</v>
      </c>
      <c r="L22" s="48">
        <v>0</v>
      </c>
      <c r="M22" s="48">
        <v>0</v>
      </c>
      <c r="N22" s="48">
        <v>0</v>
      </c>
      <c r="O22" s="36">
        <f>SUM(B22:N22)</f>
        <v>3713762</v>
      </c>
      <c r="P22" s="38">
        <v>2701927</v>
      </c>
      <c r="Q22" s="42">
        <f>O22+P22</f>
        <v>6415689</v>
      </c>
      <c r="R22" s="1"/>
      <c r="T22" s="2"/>
      <c r="U22" s="3"/>
      <c r="V22" s="3"/>
      <c r="W22" s="3"/>
      <c r="X22" s="3"/>
      <c r="Y22" s="3"/>
      <c r="Z22" s="3"/>
      <c r="AA22" s="3"/>
    </row>
    <row r="23" spans="1:32" ht="15" customHeight="1" x14ac:dyDescent="0.25">
      <c r="A23" s="13" t="s">
        <v>40</v>
      </c>
      <c r="B23" s="48">
        <v>929575</v>
      </c>
      <c r="C23" s="48">
        <v>399747</v>
      </c>
      <c r="D23" s="48">
        <v>336271</v>
      </c>
      <c r="E23" s="48">
        <v>163740</v>
      </c>
      <c r="F23" s="48">
        <v>13811</v>
      </c>
      <c r="G23" s="48">
        <v>248359</v>
      </c>
      <c r="H23" s="48">
        <v>179595</v>
      </c>
      <c r="I23" s="48">
        <v>0</v>
      </c>
      <c r="J23" s="48">
        <v>0</v>
      </c>
      <c r="K23" s="48">
        <v>12776</v>
      </c>
      <c r="L23" s="48">
        <v>53670</v>
      </c>
      <c r="M23" s="48">
        <v>0</v>
      </c>
      <c r="N23" s="48">
        <v>0</v>
      </c>
      <c r="O23" s="36">
        <f>SUM(B23:N23)</f>
        <v>2337544</v>
      </c>
      <c r="P23" s="38">
        <v>313796</v>
      </c>
      <c r="Q23" s="42">
        <f>O23+P23</f>
        <v>2651340</v>
      </c>
      <c r="R23" s="1"/>
      <c r="T23" s="2"/>
      <c r="U23" s="3"/>
      <c r="V23" s="3"/>
      <c r="W23" s="3"/>
      <c r="X23" s="3"/>
      <c r="Y23" s="3"/>
      <c r="Z23" s="3"/>
      <c r="AA23" s="3"/>
    </row>
    <row r="24" spans="1:32" ht="15" customHeight="1" x14ac:dyDescent="0.25">
      <c r="A24" s="13" t="s">
        <v>41</v>
      </c>
      <c r="B24" s="48">
        <v>6736158</v>
      </c>
      <c r="C24" s="48">
        <v>3331474</v>
      </c>
      <c r="D24" s="48">
        <v>3706301</v>
      </c>
      <c r="E24" s="48">
        <v>1133506</v>
      </c>
      <c r="F24" s="48">
        <v>192873</v>
      </c>
      <c r="G24" s="48">
        <v>226232</v>
      </c>
      <c r="H24" s="48">
        <v>43070</v>
      </c>
      <c r="I24" s="48">
        <v>0</v>
      </c>
      <c r="J24" s="48">
        <v>0</v>
      </c>
      <c r="K24" s="48">
        <v>17191</v>
      </c>
      <c r="L24" s="48">
        <v>13255</v>
      </c>
      <c r="M24" s="48">
        <v>0</v>
      </c>
      <c r="N24" s="48">
        <v>0</v>
      </c>
      <c r="O24" s="36">
        <f>SUM(B24:N24)</f>
        <v>15400060</v>
      </c>
      <c r="P24" s="38">
        <v>2856224</v>
      </c>
      <c r="Q24" s="42">
        <f>O24+P24</f>
        <v>18256284</v>
      </c>
      <c r="R24" s="1"/>
      <c r="T24" s="2"/>
      <c r="U24" s="3"/>
      <c r="V24" s="3"/>
      <c r="W24" s="3"/>
      <c r="X24" s="3"/>
      <c r="Y24" s="3"/>
      <c r="Z24" s="3"/>
      <c r="AA24" s="3"/>
    </row>
    <row r="25" spans="1:32" ht="15" customHeight="1" x14ac:dyDescent="0.25">
      <c r="A25" s="15" t="s">
        <v>16</v>
      </c>
      <c r="B25" s="47">
        <v>32472376</v>
      </c>
      <c r="C25" s="47">
        <v>13508087</v>
      </c>
      <c r="D25" s="47">
        <v>8230210</v>
      </c>
      <c r="E25" s="47">
        <v>2495001</v>
      </c>
      <c r="F25" s="47">
        <v>508577</v>
      </c>
      <c r="G25" s="47">
        <v>234100</v>
      </c>
      <c r="H25" s="47">
        <v>214498</v>
      </c>
      <c r="I25" s="47">
        <v>166602</v>
      </c>
      <c r="J25" s="47">
        <v>169452</v>
      </c>
      <c r="K25" s="47">
        <v>97185</v>
      </c>
      <c r="L25" s="47">
        <v>60261</v>
      </c>
      <c r="M25" s="47">
        <v>95261</v>
      </c>
      <c r="N25" s="36">
        <v>93323</v>
      </c>
      <c r="O25" s="36">
        <f>SUM(B25:N25)</f>
        <v>58344933</v>
      </c>
      <c r="P25" s="38">
        <v>4111597</v>
      </c>
      <c r="Q25" s="43">
        <f>O25+P25</f>
        <v>62456530</v>
      </c>
      <c r="R25" s="1"/>
      <c r="T25" s="2"/>
      <c r="U25" s="2"/>
      <c r="V25" s="2"/>
      <c r="W25" s="2"/>
      <c r="X25" s="2"/>
      <c r="Y25" s="2"/>
      <c r="Z25" s="2"/>
      <c r="AA25" s="2"/>
    </row>
    <row r="26" spans="1:32" ht="15" customHeight="1" x14ac:dyDescent="0.25">
      <c r="A26" s="16" t="s">
        <v>6</v>
      </c>
      <c r="B26" s="38">
        <v>0</v>
      </c>
      <c r="C26" s="38">
        <v>0</v>
      </c>
      <c r="D26" s="38">
        <v>0</v>
      </c>
      <c r="E26" s="38">
        <v>1039586</v>
      </c>
      <c r="F26" s="38">
        <v>6854</v>
      </c>
      <c r="G26" s="38">
        <v>10000</v>
      </c>
      <c r="H26" s="38">
        <v>4242</v>
      </c>
      <c r="I26" s="38">
        <v>0</v>
      </c>
      <c r="J26" s="38">
        <v>0</v>
      </c>
      <c r="K26" s="38">
        <v>3001</v>
      </c>
      <c r="L26" s="38">
        <v>0</v>
      </c>
      <c r="M26" s="38">
        <v>1965</v>
      </c>
      <c r="N26" s="36">
        <v>512</v>
      </c>
      <c r="O26" s="36">
        <f>SUM(B26:N26)</f>
        <v>1066160</v>
      </c>
      <c r="P26" s="38">
        <v>0</v>
      </c>
      <c r="Q26" s="44">
        <f>O26+P26</f>
        <v>1066160</v>
      </c>
      <c r="R26" s="1"/>
      <c r="T26" s="2"/>
      <c r="U26" s="2"/>
      <c r="V26" s="2"/>
      <c r="W26" s="2"/>
      <c r="X26" s="2"/>
      <c r="Y26" s="2"/>
      <c r="Z26" s="2"/>
      <c r="AA26" s="2"/>
      <c r="AB26" s="2"/>
      <c r="AC26" s="2"/>
    </row>
    <row r="27" spans="1:32" ht="15" customHeight="1" x14ac:dyDescent="0.25">
      <c r="A27" s="16" t="s">
        <v>12</v>
      </c>
      <c r="B27" s="38">
        <f>B30-B28-B26-B21-B20-B19-B18</f>
        <v>2645012</v>
      </c>
      <c r="C27" s="38">
        <f>C30-C28-C26-C21-C20-C19-C18</f>
        <v>230620</v>
      </c>
      <c r="D27" s="38">
        <f t="shared" ref="D27:N27" si="8">D30-D28-D26-D21-D20-D19-D18</f>
        <v>151039</v>
      </c>
      <c r="E27" s="38">
        <f t="shared" ref="E27" si="9">E30-E28-E26-E21-E20-E19-E18</f>
        <v>98950</v>
      </c>
      <c r="F27" s="38">
        <f t="shared" si="8"/>
        <v>12303</v>
      </c>
      <c r="G27" s="38">
        <f t="shared" si="8"/>
        <v>13165</v>
      </c>
      <c r="H27" s="38">
        <f t="shared" si="8"/>
        <v>4476</v>
      </c>
      <c r="I27" s="38">
        <f>I30-I28-I26-I21-I20-I19-I18</f>
        <v>7594</v>
      </c>
      <c r="J27" s="38">
        <f>J30-J28-J26-J21-J20-J19-J18</f>
        <v>11730</v>
      </c>
      <c r="K27" s="38">
        <f>K30-K28-K26-K21-K20-K19-K18</f>
        <v>2746</v>
      </c>
      <c r="L27" s="38">
        <f>L30-L28-L26-L21-L20-L19-L18</f>
        <v>1695</v>
      </c>
      <c r="M27" s="38">
        <f t="shared" si="8"/>
        <v>1199</v>
      </c>
      <c r="N27" s="38">
        <f t="shared" si="8"/>
        <v>1358</v>
      </c>
      <c r="O27" s="36">
        <f>SUM(B27:N27)</f>
        <v>3181887</v>
      </c>
      <c r="P27" s="38">
        <f>P30-P28-P26-P21-P20-P19-P18</f>
        <v>955842</v>
      </c>
      <c r="Q27" s="44">
        <f t="shared" ref="Q27" si="10">Q30-Q28-Q26-Q21-Q20-Q19-Q18</f>
        <v>4137729</v>
      </c>
      <c r="R27" s="1"/>
      <c r="T27" s="2"/>
      <c r="U27" s="2"/>
      <c r="V27" s="2"/>
      <c r="W27" s="2"/>
      <c r="X27" s="2"/>
      <c r="Y27" s="2"/>
      <c r="Z27" s="2"/>
      <c r="AA27" s="2"/>
    </row>
    <row r="28" spans="1:32" ht="15" customHeight="1" x14ac:dyDescent="0.25">
      <c r="A28" s="12" t="s">
        <v>30</v>
      </c>
      <c r="B28" s="45">
        <v>2403117</v>
      </c>
      <c r="C28" s="45">
        <v>1813317</v>
      </c>
      <c r="D28" s="45">
        <v>1550233</v>
      </c>
      <c r="E28" s="45">
        <v>597655</v>
      </c>
      <c r="F28" s="45">
        <v>70523</v>
      </c>
      <c r="G28" s="45">
        <v>31830</v>
      </c>
      <c r="H28" s="45">
        <v>20094</v>
      </c>
      <c r="I28" s="45">
        <v>31052</v>
      </c>
      <c r="J28" s="45">
        <v>15705</v>
      </c>
      <c r="K28" s="45">
        <v>10814</v>
      </c>
      <c r="L28" s="45">
        <v>12372</v>
      </c>
      <c r="M28" s="45">
        <v>13913</v>
      </c>
      <c r="N28" s="45">
        <v>8729</v>
      </c>
      <c r="O28" s="36">
        <f>SUM(B28:N28)</f>
        <v>6579354</v>
      </c>
      <c r="P28" s="38">
        <v>297540</v>
      </c>
      <c r="Q28" s="41">
        <f>O28+P28</f>
        <v>6876894</v>
      </c>
      <c r="R28" s="1"/>
      <c r="T28" s="2"/>
      <c r="U28" s="2"/>
      <c r="V28" s="2"/>
      <c r="W28" s="2"/>
      <c r="X28" s="2"/>
      <c r="Y28" s="2"/>
      <c r="Z28" s="2"/>
      <c r="AA28" s="2"/>
    </row>
    <row r="29" spans="1:32" ht="15" customHeight="1" x14ac:dyDescent="0.25">
      <c r="A29" s="13" t="s">
        <v>8</v>
      </c>
      <c r="B29" s="48">
        <v>145314</v>
      </c>
      <c r="C29" s="48">
        <v>185022</v>
      </c>
      <c r="D29" s="48">
        <v>149035</v>
      </c>
      <c r="E29" s="48">
        <v>23587</v>
      </c>
      <c r="F29" s="48">
        <v>3406</v>
      </c>
      <c r="G29" s="48">
        <v>2111</v>
      </c>
      <c r="H29" s="48">
        <v>-693</v>
      </c>
      <c r="I29" s="48">
        <v>2249</v>
      </c>
      <c r="J29" s="48">
        <v>-545</v>
      </c>
      <c r="K29" s="48">
        <v>-283</v>
      </c>
      <c r="L29" s="48">
        <v>-769</v>
      </c>
      <c r="M29" s="48">
        <v>1336</v>
      </c>
      <c r="N29" s="45">
        <v>-1266</v>
      </c>
      <c r="O29" s="36">
        <f>SUM(B29:N29)</f>
        <v>508504</v>
      </c>
      <c r="P29" s="38">
        <v>75315</v>
      </c>
      <c r="Q29" s="42">
        <f>O29+P29</f>
        <v>583819</v>
      </c>
      <c r="R29" s="1"/>
      <c r="T29" s="2"/>
      <c r="U29" s="4"/>
      <c r="V29" s="4"/>
      <c r="W29" s="4"/>
      <c r="X29" s="4"/>
      <c r="Y29" s="4"/>
      <c r="Z29" s="4"/>
      <c r="AA29" s="4"/>
    </row>
    <row r="30" spans="1:32" s="6" customFormat="1" ht="15" customHeight="1" x14ac:dyDescent="0.25">
      <c r="A30" s="17" t="s">
        <v>31</v>
      </c>
      <c r="B30" s="37">
        <v>45210981</v>
      </c>
      <c r="C30" s="37">
        <v>22616111</v>
      </c>
      <c r="D30" s="37">
        <v>16371993</v>
      </c>
      <c r="E30" s="37">
        <v>5968417</v>
      </c>
      <c r="F30" s="37">
        <v>808444</v>
      </c>
      <c r="G30" s="37">
        <v>763686</v>
      </c>
      <c r="H30" s="37">
        <v>465975</v>
      </c>
      <c r="I30" s="37">
        <v>205248</v>
      </c>
      <c r="J30" s="37">
        <v>196887</v>
      </c>
      <c r="K30" s="37">
        <v>144886</v>
      </c>
      <c r="L30" s="37">
        <v>141713</v>
      </c>
      <c r="M30" s="37">
        <v>112338</v>
      </c>
      <c r="N30" s="37">
        <v>103922</v>
      </c>
      <c r="O30" s="64">
        <f>SUM(B30:N30)</f>
        <v>93110601</v>
      </c>
      <c r="P30" s="37">
        <v>13052411</v>
      </c>
      <c r="Q30" s="44">
        <f>O30+P30</f>
        <v>106163012</v>
      </c>
      <c r="R30" s="1"/>
      <c r="T30" s="2"/>
    </row>
    <row r="31" spans="1:32" s="6" customFormat="1" ht="15" customHeight="1" x14ac:dyDescent="0.25">
      <c r="A31" s="18"/>
      <c r="B31" s="19"/>
      <c r="C31" s="19"/>
      <c r="D31" s="19"/>
      <c r="E31" s="19"/>
      <c r="F31" s="19"/>
      <c r="G31" s="19"/>
      <c r="H31" s="19"/>
      <c r="I31" s="19"/>
      <c r="J31" s="19"/>
      <c r="K31" s="19"/>
      <c r="L31" s="19"/>
      <c r="M31" s="19"/>
      <c r="N31" s="19"/>
      <c r="O31" s="19"/>
      <c r="P31" s="20"/>
      <c r="Q31" s="20"/>
      <c r="R31" s="1"/>
    </row>
    <row r="32" spans="1:32" s="6" customFormat="1" ht="15" customHeight="1" x14ac:dyDescent="0.25">
      <c r="A32" s="21" t="s">
        <v>26</v>
      </c>
      <c r="B32" s="22"/>
      <c r="C32" s="22"/>
      <c r="D32" s="22"/>
      <c r="E32" s="22"/>
      <c r="F32" s="22"/>
      <c r="G32" s="22"/>
      <c r="H32" s="22"/>
      <c r="I32" s="22"/>
      <c r="J32" s="22"/>
      <c r="K32" s="22"/>
      <c r="L32" s="22"/>
      <c r="M32" s="22"/>
      <c r="N32" s="22"/>
      <c r="O32" s="22"/>
      <c r="P32" s="22"/>
      <c r="Q32" s="23"/>
      <c r="R32" s="1"/>
    </row>
    <row r="33" spans="1:18" s="6" customFormat="1" ht="15" customHeight="1" x14ac:dyDescent="0.25">
      <c r="A33" s="24" t="s">
        <v>33</v>
      </c>
      <c r="B33" s="60">
        <v>33.36</v>
      </c>
      <c r="C33" s="60">
        <v>19.34</v>
      </c>
      <c r="D33" s="59">
        <v>20</v>
      </c>
      <c r="E33" s="60">
        <v>21.57</v>
      </c>
      <c r="F33" s="60">
        <v>17.329999999999998</v>
      </c>
      <c r="G33" s="60">
        <v>20.55</v>
      </c>
      <c r="H33" s="59">
        <v>21.17</v>
      </c>
      <c r="I33" s="59">
        <v>19.61</v>
      </c>
      <c r="J33" s="61">
        <v>19.02</v>
      </c>
      <c r="K33" s="59">
        <v>13.57</v>
      </c>
      <c r="L33" s="59">
        <v>16.72</v>
      </c>
      <c r="M33" s="60">
        <v>18.39</v>
      </c>
      <c r="N33" s="60">
        <v>13.74</v>
      </c>
      <c r="O33" s="60">
        <v>23.21</v>
      </c>
      <c r="P33" s="35" t="s">
        <v>32</v>
      </c>
      <c r="Q33" s="35" t="s">
        <v>32</v>
      </c>
      <c r="R33" s="1"/>
    </row>
    <row r="34" spans="1:18" s="6" customFormat="1" ht="15" customHeight="1" x14ac:dyDescent="0.25">
      <c r="A34" s="24" t="s">
        <v>34</v>
      </c>
      <c r="B34" s="60">
        <v>3.01</v>
      </c>
      <c r="C34" s="60">
        <v>14.61</v>
      </c>
      <c r="D34" s="59">
        <v>14.97</v>
      </c>
      <c r="E34" s="60">
        <v>12.69</v>
      </c>
      <c r="F34" s="60">
        <v>20.97</v>
      </c>
      <c r="G34" s="60">
        <v>23.45</v>
      </c>
      <c r="H34" s="59">
        <v>19.7</v>
      </c>
      <c r="I34" s="59">
        <v>0.06</v>
      </c>
      <c r="J34" s="62">
        <v>18.850000000000001</v>
      </c>
      <c r="K34" s="59">
        <v>24.61</v>
      </c>
      <c r="L34" s="59">
        <v>22.66</v>
      </c>
      <c r="M34" s="60">
        <v>0.44</v>
      </c>
      <c r="N34" s="63">
        <v>18.16</v>
      </c>
      <c r="O34" s="59">
        <v>0</v>
      </c>
      <c r="P34" s="35" t="s">
        <v>32</v>
      </c>
      <c r="Q34" s="35" t="s">
        <v>32</v>
      </c>
      <c r="R34" s="1"/>
    </row>
    <row r="35" spans="1:18" s="6" customFormat="1" ht="15" customHeight="1" x14ac:dyDescent="0.25">
      <c r="A35" s="24" t="s">
        <v>36</v>
      </c>
      <c r="B35" s="60">
        <v>438.84</v>
      </c>
      <c r="C35" s="60">
        <v>280.27999999999997</v>
      </c>
      <c r="D35" s="59">
        <v>235.63</v>
      </c>
      <c r="E35" s="60">
        <v>171.8</v>
      </c>
      <c r="F35" s="60">
        <v>213.92</v>
      </c>
      <c r="G35" s="60">
        <v>140.97</v>
      </c>
      <c r="H35" s="59">
        <v>141.02000000000001</v>
      </c>
      <c r="I35" s="59">
        <v>193.52</v>
      </c>
      <c r="J35" s="59">
        <v>1957.49</v>
      </c>
      <c r="K35" s="59">
        <v>166.22</v>
      </c>
      <c r="L35" s="59">
        <v>148.46</v>
      </c>
      <c r="M35" s="60">
        <v>232.28</v>
      </c>
      <c r="N35" s="60">
        <v>218.24</v>
      </c>
      <c r="O35" s="60">
        <v>329.44</v>
      </c>
      <c r="P35" s="35" t="s">
        <v>32</v>
      </c>
      <c r="Q35" s="35" t="s">
        <v>32</v>
      </c>
      <c r="R35" s="1"/>
    </row>
    <row r="36" spans="1:18" s="6" customFormat="1" ht="15" customHeight="1" x14ac:dyDescent="0.25">
      <c r="A36" s="24" t="s">
        <v>49</v>
      </c>
      <c r="B36" s="60">
        <v>263.52</v>
      </c>
      <c r="C36" s="60">
        <v>178.24</v>
      </c>
      <c r="D36" s="59">
        <v>150.83000000000001</v>
      </c>
      <c r="E36" s="60">
        <v>154.22999999999999</v>
      </c>
      <c r="F36" s="60">
        <v>132.46</v>
      </c>
      <c r="G36" s="60">
        <v>193.04</v>
      </c>
      <c r="H36" s="59">
        <v>216.35</v>
      </c>
      <c r="I36" s="59">
        <v>137.63</v>
      </c>
      <c r="J36" s="59">
        <v>188.76</v>
      </c>
      <c r="K36" s="59">
        <v>126.47</v>
      </c>
      <c r="L36" s="59">
        <v>204.79</v>
      </c>
      <c r="M36" s="60">
        <v>153.36000000000001</v>
      </c>
      <c r="N36" s="60">
        <v>122.67</v>
      </c>
      <c r="O36" s="60">
        <v>200.52</v>
      </c>
      <c r="P36" s="35" t="s">
        <v>32</v>
      </c>
      <c r="Q36" s="35" t="s">
        <v>32</v>
      </c>
      <c r="R36" s="1"/>
    </row>
    <row r="37" spans="1:18" s="6" customFormat="1" ht="15" customHeight="1" x14ac:dyDescent="0.25">
      <c r="A37" s="24" t="s">
        <v>50</v>
      </c>
      <c r="B37" s="60">
        <v>4.97</v>
      </c>
      <c r="C37" s="60">
        <v>6.7</v>
      </c>
      <c r="D37" s="59">
        <v>7.95</v>
      </c>
      <c r="E37" s="60">
        <v>9.42</v>
      </c>
      <c r="F37" s="60">
        <v>7.46</v>
      </c>
      <c r="G37" s="60">
        <v>4.6100000000000003</v>
      </c>
      <c r="H37" s="59">
        <v>3.85</v>
      </c>
      <c r="I37" s="59">
        <v>13.92</v>
      </c>
      <c r="J37" s="59">
        <v>6.56</v>
      </c>
      <c r="K37" s="59">
        <v>6.69</v>
      </c>
      <c r="L37" s="59">
        <v>7.49</v>
      </c>
      <c r="M37" s="60">
        <v>9.94</v>
      </c>
      <c r="N37" s="60">
        <v>7.69</v>
      </c>
      <c r="O37" s="60">
        <v>6.28</v>
      </c>
      <c r="P37" s="35" t="s">
        <v>32</v>
      </c>
      <c r="Q37" s="35" t="s">
        <v>32</v>
      </c>
      <c r="R37" s="1"/>
    </row>
    <row r="38" spans="1:18" s="6" customFormat="1" ht="15" customHeight="1" x14ac:dyDescent="0.25">
      <c r="A38" s="18"/>
      <c r="B38" s="19"/>
      <c r="C38" s="19"/>
      <c r="D38" s="19"/>
      <c r="E38" s="19"/>
      <c r="F38" s="19"/>
      <c r="G38" s="19"/>
      <c r="H38" s="19"/>
      <c r="I38" s="19"/>
      <c r="J38" s="19"/>
      <c r="K38" s="19"/>
      <c r="L38" s="19"/>
      <c r="M38" s="19"/>
      <c r="N38" s="19"/>
      <c r="O38" s="19"/>
      <c r="P38" s="20"/>
      <c r="Q38" s="20"/>
      <c r="R38" s="1"/>
    </row>
    <row r="39" spans="1:18" s="6" customFormat="1" ht="15" customHeight="1" x14ac:dyDescent="0.25">
      <c r="A39" s="21" t="s">
        <v>25</v>
      </c>
      <c r="B39" s="22"/>
      <c r="C39" s="22"/>
      <c r="D39" s="22"/>
      <c r="E39" s="22"/>
      <c r="F39" s="22"/>
      <c r="G39" s="22"/>
      <c r="H39" s="22"/>
      <c r="I39" s="22"/>
      <c r="J39" s="22"/>
      <c r="K39" s="22"/>
      <c r="L39" s="22"/>
      <c r="M39" s="22"/>
      <c r="N39" s="22"/>
      <c r="O39" s="22"/>
      <c r="P39" s="22"/>
      <c r="Q39" s="23"/>
      <c r="R39" s="1"/>
    </row>
    <row r="40" spans="1:18" s="6" customFormat="1" ht="15" customHeight="1" x14ac:dyDescent="0.25">
      <c r="A40" s="24" t="s">
        <v>37</v>
      </c>
      <c r="B40" s="35">
        <v>0.72</v>
      </c>
      <c r="C40" s="35">
        <v>1.67</v>
      </c>
      <c r="D40" s="35">
        <v>1.83</v>
      </c>
      <c r="E40" s="35">
        <v>0.8</v>
      </c>
      <c r="F40" s="35">
        <v>0.88</v>
      </c>
      <c r="G40" s="35">
        <v>0.56999999999999995</v>
      </c>
      <c r="H40" s="35">
        <v>-0.3</v>
      </c>
      <c r="I40" s="35">
        <v>2.2799999999999998</v>
      </c>
      <c r="J40" s="54">
        <v>-0.61</v>
      </c>
      <c r="K40" s="51">
        <v>-0.44</v>
      </c>
      <c r="L40" s="35">
        <v>-0.86</v>
      </c>
      <c r="M40" s="51">
        <v>2.4300000000000002</v>
      </c>
      <c r="N40" s="56">
        <v>-2.4700000000000002</v>
      </c>
      <c r="O40" s="35">
        <v>1.1599999999999999</v>
      </c>
      <c r="P40" s="35">
        <v>1.18</v>
      </c>
      <c r="Q40" s="35">
        <v>1.17</v>
      </c>
      <c r="R40" s="1"/>
    </row>
    <row r="41" spans="1:18" s="6" customFormat="1" ht="15" customHeight="1" x14ac:dyDescent="0.25">
      <c r="A41" s="24" t="s">
        <v>38</v>
      </c>
      <c r="B41" s="35">
        <v>13.54</v>
      </c>
      <c r="C41" s="35">
        <v>21.7</v>
      </c>
      <c r="D41" s="35">
        <v>20.2</v>
      </c>
      <c r="E41" s="35">
        <v>7.85</v>
      </c>
      <c r="F41" s="35">
        <v>9.83</v>
      </c>
      <c r="G41" s="35">
        <v>13.67</v>
      </c>
      <c r="H41" s="35">
        <v>-6.75</v>
      </c>
      <c r="I41" s="35">
        <v>14.55</v>
      </c>
      <c r="J41" s="35">
        <v>-6.82</v>
      </c>
      <c r="K41" s="35">
        <v>-5.17</v>
      </c>
      <c r="L41" s="35">
        <v>-12.06</v>
      </c>
      <c r="M41" s="35">
        <v>21.67</v>
      </c>
      <c r="N41" s="35">
        <v>-29.08</v>
      </c>
      <c r="O41" s="35">
        <v>16.53</v>
      </c>
      <c r="P41" s="35"/>
      <c r="Q41" s="35"/>
      <c r="R41" s="1"/>
    </row>
    <row r="42" spans="1:18" s="6" customFormat="1" ht="15" customHeight="1" x14ac:dyDescent="0.25">
      <c r="A42" s="18"/>
      <c r="B42" s="19"/>
      <c r="C42" s="19"/>
      <c r="D42" s="19"/>
      <c r="F42" s="19"/>
      <c r="G42" s="19"/>
      <c r="H42" s="19"/>
      <c r="I42" s="28"/>
      <c r="J42" s="28"/>
      <c r="K42" s="19"/>
      <c r="L42" s="28"/>
      <c r="M42" s="19"/>
      <c r="N42" s="19"/>
      <c r="O42" s="19"/>
      <c r="P42" s="19"/>
      <c r="Q42" s="20"/>
      <c r="R42" s="1"/>
    </row>
    <row r="43" spans="1:18" s="6" customFormat="1" ht="15" customHeight="1" x14ac:dyDescent="0.2">
      <c r="A43" s="21" t="s">
        <v>13</v>
      </c>
      <c r="B43" s="22"/>
      <c r="C43" s="22"/>
      <c r="D43" s="22"/>
      <c r="E43" s="22"/>
      <c r="F43" s="22"/>
      <c r="G43" s="22"/>
      <c r="H43" s="22"/>
      <c r="I43" s="29"/>
      <c r="J43" s="29"/>
      <c r="K43" s="22"/>
      <c r="L43" s="32"/>
      <c r="M43" s="22"/>
      <c r="N43" s="22"/>
      <c r="O43" s="22"/>
      <c r="P43" s="22"/>
      <c r="Q43" s="23"/>
    </row>
    <row r="44" spans="1:18" s="6" customFormat="1" ht="15" customHeight="1" x14ac:dyDescent="0.2">
      <c r="A44" s="24" t="s">
        <v>39</v>
      </c>
      <c r="B44" s="58" t="s">
        <v>14</v>
      </c>
      <c r="C44" s="57" t="s">
        <v>14</v>
      </c>
      <c r="D44" s="57" t="s">
        <v>14</v>
      </c>
      <c r="E44" s="58" t="s">
        <v>14</v>
      </c>
      <c r="F44" s="57" t="s">
        <v>14</v>
      </c>
      <c r="G44" s="57" t="s">
        <v>14</v>
      </c>
      <c r="H44" s="57" t="s">
        <v>14</v>
      </c>
      <c r="I44" s="57" t="s">
        <v>14</v>
      </c>
      <c r="J44" s="58" t="s">
        <v>14</v>
      </c>
      <c r="K44" s="58" t="s">
        <v>14</v>
      </c>
      <c r="L44" s="57" t="s">
        <v>14</v>
      </c>
      <c r="M44" s="57" t="s">
        <v>14</v>
      </c>
      <c r="N44" s="52" t="s">
        <v>14</v>
      </c>
      <c r="O44" s="33" t="s">
        <v>32</v>
      </c>
      <c r="P44" s="33" t="s">
        <v>32</v>
      </c>
      <c r="Q44" s="58" t="s">
        <v>10</v>
      </c>
      <c r="R44" s="27"/>
    </row>
    <row r="45" spans="1:18" ht="15" customHeight="1" x14ac:dyDescent="0.25">
      <c r="A45" s="24" t="s">
        <v>1</v>
      </c>
      <c r="B45" s="57" t="s">
        <v>2</v>
      </c>
      <c r="C45" s="57" t="s">
        <v>2</v>
      </c>
      <c r="D45" s="57" t="s">
        <v>2</v>
      </c>
      <c r="E45" s="57" t="s">
        <v>2</v>
      </c>
      <c r="F45" s="57" t="s">
        <v>2</v>
      </c>
      <c r="G45" s="57" t="s">
        <v>2</v>
      </c>
      <c r="H45" s="57" t="s">
        <v>2</v>
      </c>
      <c r="I45" s="57" t="s">
        <v>2</v>
      </c>
      <c r="J45" s="58" t="s">
        <v>2</v>
      </c>
      <c r="K45" s="58" t="s">
        <v>2</v>
      </c>
      <c r="L45" s="57" t="s">
        <v>2</v>
      </c>
      <c r="M45" s="57" t="s">
        <v>2</v>
      </c>
      <c r="N45" s="52" t="s">
        <v>2</v>
      </c>
      <c r="O45" s="33" t="s">
        <v>32</v>
      </c>
      <c r="P45" s="33" t="s">
        <v>32</v>
      </c>
      <c r="Q45" s="31" t="s">
        <v>32</v>
      </c>
      <c r="R45" s="1"/>
    </row>
    <row r="46" spans="1:18" x14ac:dyDescent="0.25">
      <c r="A46" s="18"/>
      <c r="B46" s="19"/>
      <c r="C46" s="19"/>
      <c r="D46" s="19"/>
      <c r="E46" s="19"/>
      <c r="F46" s="19"/>
      <c r="G46" s="19"/>
      <c r="N46" s="19"/>
      <c r="O46" s="19"/>
      <c r="P46" s="19"/>
      <c r="Q46" s="19"/>
      <c r="R46" s="20"/>
    </row>
    <row r="47" spans="1:18" ht="15.75" customHeight="1" x14ac:dyDescent="0.25">
      <c r="A47" s="26" t="s">
        <v>11</v>
      </c>
      <c r="B47" s="55"/>
      <c r="C47" s="55"/>
      <c r="D47" s="25"/>
      <c r="E47" s="25"/>
      <c r="F47" s="25"/>
      <c r="G47" s="25"/>
      <c r="N47" s="25"/>
      <c r="O47" s="25"/>
      <c r="P47" s="25"/>
      <c r="Q47" s="25"/>
      <c r="R47" s="25"/>
    </row>
    <row r="48" spans="1:18" ht="26.25" customHeight="1" x14ac:dyDescent="0.25">
      <c r="A48" s="71" t="s">
        <v>42</v>
      </c>
      <c r="B48" s="71"/>
      <c r="C48" s="71"/>
      <c r="D48" s="71"/>
      <c r="E48" s="71"/>
      <c r="F48" s="71"/>
      <c r="G48" s="71"/>
      <c r="H48" s="71"/>
      <c r="I48" s="71"/>
      <c r="J48" s="71"/>
      <c r="K48" s="71"/>
      <c r="L48" s="71"/>
      <c r="M48" s="71"/>
      <c r="N48" s="71"/>
      <c r="O48" s="71"/>
      <c r="P48" s="71"/>
      <c r="Q48" s="71"/>
      <c r="R48" s="71"/>
    </row>
    <row r="49" spans="1:18" ht="26.25" customHeight="1" x14ac:dyDescent="0.25">
      <c r="A49" s="72" t="s">
        <v>43</v>
      </c>
      <c r="B49" s="72"/>
      <c r="C49" s="72"/>
      <c r="D49" s="72"/>
      <c r="E49" s="72"/>
      <c r="F49" s="72"/>
      <c r="G49" s="72"/>
      <c r="H49" s="72"/>
      <c r="I49" s="72"/>
      <c r="J49" s="72"/>
      <c r="K49" s="72"/>
      <c r="L49" s="72"/>
      <c r="M49" s="72"/>
      <c r="N49" s="72"/>
      <c r="O49" s="72"/>
      <c r="P49" s="72"/>
      <c r="Q49" s="72"/>
      <c r="R49" s="72"/>
    </row>
    <row r="50" spans="1:18" ht="26.25" customHeight="1" x14ac:dyDescent="0.25">
      <c r="A50" s="73" t="s">
        <v>48</v>
      </c>
      <c r="B50" s="73"/>
      <c r="C50" s="73"/>
      <c r="D50" s="74"/>
      <c r="E50" s="74"/>
      <c r="F50" s="74"/>
      <c r="G50" s="74"/>
      <c r="H50" s="74"/>
      <c r="I50" s="74"/>
      <c r="J50" s="74"/>
      <c r="K50" s="74"/>
      <c r="L50" s="74"/>
      <c r="M50" s="74"/>
      <c r="N50" s="74"/>
      <c r="O50" s="74"/>
      <c r="P50" s="74"/>
      <c r="Q50" s="74"/>
      <c r="R50" s="74"/>
    </row>
    <row r="51" spans="1:18" x14ac:dyDescent="0.25">
      <c r="A51" s="65" t="s">
        <v>44</v>
      </c>
      <c r="B51" s="65"/>
      <c r="C51" s="65"/>
      <c r="D51" s="65"/>
      <c r="E51" s="65"/>
      <c r="F51" s="65"/>
      <c r="G51" s="65"/>
      <c r="H51" s="65"/>
      <c r="I51" s="65"/>
      <c r="J51" s="65"/>
      <c r="K51" s="65"/>
      <c r="L51" s="65"/>
      <c r="M51" s="65"/>
      <c r="N51" s="65"/>
      <c r="O51" s="65"/>
      <c r="P51" s="65"/>
      <c r="Q51" s="65"/>
      <c r="R51" s="65"/>
    </row>
    <row r="52" spans="1:18" x14ac:dyDescent="0.25">
      <c r="A52" s="65" t="s">
        <v>51</v>
      </c>
      <c r="B52" s="65"/>
      <c r="C52" s="65"/>
      <c r="D52" s="65"/>
      <c r="E52" s="65"/>
      <c r="F52" s="65"/>
      <c r="G52" s="65"/>
      <c r="H52" s="65"/>
      <c r="I52" s="65"/>
      <c r="J52" s="65"/>
      <c r="K52" s="65"/>
      <c r="L52" s="65"/>
      <c r="M52" s="65"/>
      <c r="N52" s="65"/>
      <c r="O52" s="65"/>
      <c r="P52" s="65"/>
      <c r="Q52" s="65"/>
      <c r="R52" s="65"/>
    </row>
    <row r="53" spans="1:18" x14ac:dyDescent="0.25">
      <c r="A53" s="66" t="s">
        <v>52</v>
      </c>
      <c r="B53" s="66"/>
      <c r="C53" s="66"/>
      <c r="D53" s="66"/>
      <c r="E53" s="66"/>
      <c r="F53" s="66"/>
      <c r="G53" s="66"/>
      <c r="H53" s="66"/>
      <c r="I53" s="66"/>
      <c r="J53" s="66"/>
      <c r="K53" s="66"/>
      <c r="L53" s="66"/>
      <c r="M53" s="66"/>
      <c r="N53" s="66"/>
      <c r="O53" s="66"/>
      <c r="P53" s="66"/>
      <c r="Q53" s="66"/>
      <c r="R53" s="66"/>
    </row>
    <row r="54" spans="1:18" ht="26.25" customHeight="1" x14ac:dyDescent="0.25">
      <c r="A54" s="67" t="s">
        <v>53</v>
      </c>
      <c r="B54" s="67"/>
      <c r="C54" s="67"/>
      <c r="D54" s="67"/>
      <c r="E54" s="67"/>
      <c r="F54" s="67"/>
      <c r="G54" s="67"/>
      <c r="H54" s="67"/>
      <c r="I54" s="67"/>
      <c r="J54" s="67"/>
      <c r="K54" s="67"/>
      <c r="L54" s="67"/>
      <c r="M54" s="67"/>
      <c r="N54" s="67"/>
      <c r="O54" s="67"/>
      <c r="P54" s="67"/>
      <c r="Q54" s="67"/>
      <c r="R54" s="30"/>
    </row>
    <row r="55" spans="1:18" ht="26.25" customHeight="1" x14ac:dyDescent="0.25">
      <c r="A55" s="68" t="s">
        <v>54</v>
      </c>
      <c r="B55" s="69"/>
      <c r="C55" s="69"/>
      <c r="D55" s="69"/>
      <c r="E55" s="69"/>
      <c r="F55" s="69"/>
      <c r="G55" s="69"/>
      <c r="H55" s="69"/>
      <c r="I55" s="69"/>
      <c r="J55" s="69"/>
      <c r="K55" s="69"/>
      <c r="L55" s="69"/>
      <c r="M55" s="69"/>
      <c r="N55" s="69"/>
      <c r="O55" s="69"/>
      <c r="P55" s="69"/>
      <c r="Q55" s="69"/>
      <c r="R55" s="69"/>
    </row>
  </sheetData>
  <mergeCells count="10">
    <mergeCell ref="A52:R52"/>
    <mergeCell ref="A53:R53"/>
    <mergeCell ref="A54:Q54"/>
    <mergeCell ref="A55:R55"/>
    <mergeCell ref="A1:R1"/>
    <mergeCell ref="A48:R48"/>
    <mergeCell ref="A49:R49"/>
    <mergeCell ref="A50:R50"/>
    <mergeCell ref="A51:R51"/>
    <mergeCell ref="A2:Q2"/>
  </mergeCells>
  <hyperlinks>
    <hyperlink ref="C44" r:id="rId1" xr:uid="{C9887976-2C41-4A87-B688-A7CC6770C7BE}"/>
    <hyperlink ref="C45" r:id="rId2" xr:uid="{9D19935A-EFBD-4221-A0AE-14051068C251}"/>
    <hyperlink ref="B45" r:id="rId3" xr:uid="{AE34FE13-FB74-4787-A777-96D3E3892129}"/>
    <hyperlink ref="B44" r:id="rId4" xr:uid="{21DEDFE4-36E0-4003-B648-ECC01F36E27A}"/>
    <hyperlink ref="D44" r:id="rId5" xr:uid="{64B8A179-8CC4-432A-9413-0AF29DC5A952}"/>
    <hyperlink ref="D45" r:id="rId6" xr:uid="{45B19561-1241-4CAA-843C-5916F0354B89}"/>
    <hyperlink ref="F45" r:id="rId7" xr:uid="{3A6829A6-6E94-4AC4-B719-A4BC542567C5}"/>
    <hyperlink ref="E44" r:id="rId8" xr:uid="{870CAE74-C593-4469-B2C5-2B8C2D5D6A89}"/>
    <hyperlink ref="F44" r:id="rId9" xr:uid="{2C8F6900-C5CC-4AC3-A6B9-477963D6C7AB}"/>
    <hyperlink ref="Q44" r:id="rId10" xr:uid="{DA982222-1EB4-4852-A8A0-6D6EC1342EA2}"/>
    <hyperlink ref="E45" r:id="rId11" xr:uid="{8756204C-B09E-4966-8A66-33A38F5CB19F}"/>
    <hyperlink ref="I45" r:id="rId12" xr:uid="{D6E8F780-8F69-4E7F-94F6-52E2C701ABD8}"/>
    <hyperlink ref="I44" r:id="rId13" xr:uid="{2E405A44-689F-4435-A9B0-F3349C429F6F}"/>
    <hyperlink ref="G45" r:id="rId14" xr:uid="{6DB403E0-D98F-45FD-B588-255AD18036C7}"/>
    <hyperlink ref="G44" r:id="rId15" xr:uid="{D4B7C6F5-3ED0-49C7-ACDA-EA55B7441B63}"/>
    <hyperlink ref="L45" r:id="rId16" xr:uid="{A384F1BC-5F6C-46BD-B59A-1339318E79EC}"/>
    <hyperlink ref="L44" r:id="rId17" xr:uid="{CA656B40-F677-4A7F-B8D4-3B9393CD4CDA}"/>
    <hyperlink ref="H45" r:id="rId18" xr:uid="{D77CEDE8-4605-4467-B6B8-CCEA422FADFB}"/>
    <hyperlink ref="H44" r:id="rId19" xr:uid="{42AED05C-F5FA-41C6-981E-9C04E9612C77}"/>
    <hyperlink ref="J45" r:id="rId20" xr:uid="{0396DEB7-FE66-487E-8C59-88D1C3EEC4C5}"/>
    <hyperlink ref="J44" r:id="rId21" xr:uid="{62E01700-5173-4625-BFAF-FBA39B8BA2F9}"/>
    <hyperlink ref="M45" r:id="rId22" xr:uid="{8D5392B8-A5D9-434C-950D-D123669511B2}"/>
    <hyperlink ref="M44" r:id="rId23" xr:uid="{593303F7-D4C2-4FD5-94E1-843257673582}"/>
    <hyperlink ref="N45" r:id="rId24" xr:uid="{770A3ED3-6F79-4C9C-823C-250AA7A9C855}"/>
    <hyperlink ref="N44" r:id="rId25" xr:uid="{1B07E89E-8046-4979-91C3-51A813948E4F}"/>
    <hyperlink ref="K45" r:id="rId26" xr:uid="{F0B6EDD5-F3CB-4C5E-8AA3-992FB1581AE0}"/>
    <hyperlink ref="K44" r:id="rId27" xr:uid="{4C718E60-15DB-4314-ACC3-42C73F9C852E}"/>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55DB3D-0397-4816-9614-290F09898B28}"/>
</file>

<file path=customXml/itemProps2.xml><?xml version="1.0" encoding="utf-8"?>
<ds:datastoreItem xmlns:ds="http://schemas.openxmlformats.org/officeDocument/2006/customXml" ds:itemID="{7810D617-BEB0-430F-8518-0B72E6FC516C}"/>
</file>

<file path=customXml/itemProps3.xml><?xml version="1.0" encoding="utf-8"?>
<ds:datastoreItem xmlns:ds="http://schemas.openxmlformats.org/officeDocument/2006/customXml" ds:itemID="{C2ADED17-A6A2-4866-9A22-BF6035B780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m. 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Gediminas Stakauskas</cp:lastModifiedBy>
  <cp:lastPrinted>2019-03-05T15:51:17Z</cp:lastPrinted>
  <dcterms:created xsi:type="dcterms:W3CDTF">2013-03-18T20:38:56Z</dcterms:created>
  <dcterms:modified xsi:type="dcterms:W3CDTF">2026-09-17T11:12:13Z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