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3-10-01\"/>
    </mc:Choice>
  </mc:AlternateContent>
  <xr:revisionPtr revIDLastSave="0" documentId="13_ncr:1_{A68BA42E-2B3C-4CAB-B39A-3EC41F9F0985}" xr6:coauthVersionLast="47" xr6:coauthVersionMax="47" xr10:uidLastSave="{00000000-0000-0000-0000-000000000000}"/>
  <bookViews>
    <workbookView xWindow="20" yWindow="0" windowWidth="19180" windowHeight="10200" xr2:uid="{00000000-000D-0000-FFFF-FFFF00000000}"/>
  </bookViews>
  <sheets>
    <sheet name="2023 m. I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1" i="2" l="1"/>
  <c r="M27" i="2" s="1"/>
  <c r="M10" i="2"/>
  <c r="M16" i="2" s="1"/>
  <c r="O22" i="2" l="1"/>
  <c r="Q22" i="2" s="1"/>
  <c r="O30" i="2"/>
  <c r="Q30"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E21" i="2"/>
  <c r="E27" i="2" s="1"/>
  <c r="E10" i="2"/>
  <c r="E16" i="2" s="1"/>
  <c r="D21" i="2"/>
  <c r="D27" i="2" s="1"/>
  <c r="D10" i="2"/>
  <c r="D16" i="2" s="1"/>
  <c r="N21" i="2"/>
  <c r="N27" i="2" s="1"/>
  <c r="G21" i="2"/>
  <c r="G27" i="2" s="1"/>
  <c r="F21" i="2"/>
  <c r="B21" i="2"/>
  <c r="B27" i="2" s="1"/>
  <c r="N10" i="2"/>
  <c r="N16" i="2" s="1"/>
  <c r="G10" i="2"/>
  <c r="G16" i="2" s="1"/>
  <c r="F10" i="2"/>
  <c r="F16" i="2" s="1"/>
  <c r="B10" i="2"/>
  <c r="B16" i="2" s="1"/>
  <c r="O25" i="2" l="1"/>
  <c r="Q25" i="2" s="1"/>
  <c r="O24" i="2"/>
  <c r="Q24" i="2" s="1"/>
  <c r="O23" i="2"/>
  <c r="Q23" i="2" s="1"/>
  <c r="O10" i="2"/>
  <c r="O16" i="2"/>
  <c r="Q10" i="2"/>
  <c r="Q16" i="2" s="1"/>
  <c r="F27" i="2"/>
  <c r="O21" i="2" l="1"/>
  <c r="O27" i="2"/>
  <c r="Q21" i="2"/>
  <c r="Q27" i="2" s="1"/>
</calcChain>
</file>

<file path=xl/sharedStrings.xml><?xml version="1.0" encoding="utf-8"?>
<sst xmlns="http://schemas.openxmlformats.org/spreadsheetml/2006/main" count="112" uniqueCount="69">
  <si>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</si>
  <si>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</si>
  <si>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</si>
  <si>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</si>
  <si>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</si>
  <si>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</si>
  <si>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</si>
  <si>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</si>
  <si>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</si>
  <si>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</si>
  <si>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</si>
  <si>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</si>
  <si>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</si>
  <si>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</si>
  <si>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</si>
  <si>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</si>
  <si>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</si>
  <si>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</si>
  <si>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</si>
  <si>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</si>
  <si>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</si>
  <si>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</si>
  <si>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</si>
  <si>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</si>
  <si>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</si>
  <si>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</si>
  <si>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</si>
  <si>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</si>
  <si>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</si>
  <si>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</si>
  <si>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</si>
  <si>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</si>
  <si>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</si>
  <si>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</si>
  <si>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</si>
  <si>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</si>
  <si>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</si>
  <si>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</si>
  <si>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</si>
  <si>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</si>
  <si>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</si>
  <si>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</si>
  <si>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</si>
  <si>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</si>
  <si>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</si>
  <si>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</si>
  <si>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</si>
  <si>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</si>
  <si>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</si>
  <si>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</si>
  <si>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</si>
  <si>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UAB GF bankas</t>
  </si>
  <si>
    <t>AB "Fjord Bank"</t>
  </si>
  <si>
    <t>PayRay Bank, UAB</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</si>
  <si>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</si>
  <si>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</si>
  <si>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</si>
  <si>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</si>
  <si>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</si>
  <si>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</si>
  <si>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</si>
  <si>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</si>
  <si>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t>
  </si>
  <si>
    <t>Finora Bank UAB</t>
  </si>
  <si>
    <t>Saldo Bank UAB</t>
  </si>
  <si>
    <t>Visi bankai           (13 bankų)</t>
  </si>
  <si>
    <r>
      <t>Visi užsienio bankų filalai       (5 filialai)</t>
    </r>
    <r>
      <rPr>
        <b/>
        <vertAlign val="superscript"/>
        <sz val="10"/>
        <color indexed="9"/>
        <rFont val="Verdana"/>
        <family val="2"/>
        <charset val="186"/>
      </rPr>
      <t>1, 2</t>
    </r>
  </si>
  <si>
    <t>Pagrindiniai bankų sektoriaus veiklos rodikliai (2023 m. spalio 1 d. duomenys, tūkst. Eur)</t>
  </si>
  <si>
    <t>Duomenų skelbimo data: 2023 m. gruodžio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</si>
</sst>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6"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b/>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76">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6" fontId="9" fillId="0" borderId="1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6" fontId="9" fillId="0" borderId="13"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4" fontId="4" fillId="0" borderId="0" xfId="0" applyNumberFormat="1" applyFont="1" applyFill="1" applyAlignment="1">
      <alignment horizontal="center" vertical="center"/>
    </xf>
    <xf numFmtId="165" fontId="9" fillId="0" borderId="19" xfId="0" applyNumberFormat="1" applyFont="1" applyFill="1" applyBorder="1" applyAlignment="1">
      <alignment horizontal="right" vertical="center" wrapText="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2" fontId="9" fillId="0" borderId="2" xfId="0" applyNumberFormat="1" applyFont="1" applyFill="1" applyBorder="1" applyAlignment="1">
      <alignment horizontal="right" vertical="center" wrapText="1"/>
    </xf>
    <xf numFmtId="3" fontId="4" fillId="0" borderId="0" xfId="0" applyNumberFormat="1" applyFont="1" applyFill="1" applyAlignment="1">
      <alignment horizontal="center" vertical="center"/>
    </xf>
    <xf numFmtId="166" fontId="25" fillId="0" borderId="12" xfId="0" applyNumberFormat="1" applyFont="1" applyFill="1" applyBorder="1" applyAlignment="1">
      <alignment horizontal="right" wrapText="1" readingOrder="1"/>
    </xf>
    <xf numFmtId="166" fontId="9" fillId="0" borderId="5"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470"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fjordbank.lt/apie-mu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europeanmerchantbank.com/lt/ataskaitos"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lb.lt/lt/frd-licencijos/view_license?id=478"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60" zoomScaleNormal="60" workbookViewId="0">
      <pane ySplit="3" topLeftCell="A21" activePane="bottomLeft" state="frozen"/>
      <selection pane="bottomLeft" activeCell="M35" sqref="M35"/>
    </sheetView>
  </sheetViews>
  <sheetFormatPr defaultColWidth="9.08984375" defaultRowHeight="10.5" x14ac:dyDescent="0.25"/>
  <cols>
    <col min="1" max="1" width="49.90625" style="1" customWidth="1"/>
    <col min="2" max="2" width="13.54296875" style="1" customWidth="1"/>
    <col min="3" max="20" width="13.54296875" style="5" customWidth="1"/>
    <col min="21" max="21" width="5.6328125" style="1" customWidth="1"/>
    <col min="22" max="28" width="9.36328125" style="1" bestFit="1" customWidth="1"/>
    <col min="29" max="29" width="10.08984375" style="1" bestFit="1" customWidth="1"/>
    <col min="30" max="30" width="9.36328125" style="1" bestFit="1" customWidth="1"/>
    <col min="31" max="31" width="10.08984375" style="1" bestFit="1" customWidth="1"/>
    <col min="32" max="16384" width="9.08984375" style="1"/>
  </cols>
  <sheetData>
    <row r="1" spans="1:36" ht="15" customHeight="1" x14ac:dyDescent="0.25">
      <c r="A1" s="69" t="s">
        <v>67</v>
      </c>
      <c r="B1" s="69"/>
      <c r="C1" s="69"/>
      <c r="D1" s="69"/>
      <c r="E1" s="69"/>
      <c r="F1" s="69"/>
      <c r="G1" s="69"/>
      <c r="H1" s="69"/>
      <c r="I1" s="69"/>
      <c r="J1" s="69"/>
      <c r="K1" s="69"/>
      <c r="L1" s="69"/>
      <c r="M1" s="69"/>
      <c r="N1" s="69"/>
      <c r="O1" s="69"/>
      <c r="P1" s="69"/>
      <c r="Q1" s="69"/>
      <c r="R1" s="69"/>
      <c r="S1" s="69"/>
      <c r="T1" s="69"/>
    </row>
    <row r="2" spans="1:36" x14ac:dyDescent="0.25">
      <c r="A2" s="75" t="s">
        <v>68</v>
      </c>
      <c r="B2" s="75"/>
      <c r="C2" s="75"/>
      <c r="D2" s="75"/>
      <c r="E2" s="75"/>
      <c r="F2" s="75"/>
      <c r="G2" s="75"/>
      <c r="H2" s="75"/>
      <c r="I2" s="75"/>
      <c r="J2" s="75"/>
      <c r="K2" s="75"/>
      <c r="L2" s="75"/>
      <c r="M2" s="75"/>
      <c r="N2" s="75"/>
      <c r="O2" s="75"/>
      <c r="P2" s="75"/>
      <c r="Q2" s="75"/>
      <c r="R2" s="75"/>
      <c r="S2" s="75"/>
      <c r="T2" s="39"/>
    </row>
    <row r="3" spans="1:36" ht="68.5" x14ac:dyDescent="0.3">
      <c r="A3" s="7" t="s">
        <v>11</v>
      </c>
      <c r="B3" s="9" t="s">
        <v>17</v>
      </c>
      <c r="C3" s="9" t="s">
        <v>0</v>
      </c>
      <c r="D3" s="9" t="s">
        <v>49</v>
      </c>
      <c r="E3" s="9" t="s">
        <v>1</v>
      </c>
      <c r="F3" s="9" t="s">
        <v>2</v>
      </c>
      <c r="G3" s="9" t="s">
        <v>53</v>
      </c>
      <c r="H3" s="9" t="s">
        <v>48</v>
      </c>
      <c r="I3" s="9" t="s">
        <v>51</v>
      </c>
      <c r="J3" s="9" t="s">
        <v>54</v>
      </c>
      <c r="K3" s="9" t="s">
        <v>50</v>
      </c>
      <c r="L3" s="9" t="s">
        <v>52</v>
      </c>
      <c r="M3" s="9" t="s">
        <v>64</v>
      </c>
      <c r="N3" s="9" t="s">
        <v>63</v>
      </c>
      <c r="O3" s="8" t="s">
        <v>65</v>
      </c>
      <c r="P3" s="8" t="s">
        <v>66</v>
      </c>
      <c r="Q3" s="23" t="s">
        <v>9</v>
      </c>
      <c r="R3" s="1"/>
      <c r="S3" s="2"/>
      <c r="T3" s="2"/>
      <c r="U3" s="2"/>
      <c r="V3" s="2"/>
      <c r="W3" s="2"/>
      <c r="X3" s="2"/>
      <c r="Y3" s="2"/>
      <c r="Z3" s="2"/>
      <c r="AA3" s="2"/>
    </row>
    <row r="4" spans="1:36" ht="13" x14ac:dyDescent="0.3">
      <c r="A4" s="10" t="s">
        <v>20</v>
      </c>
      <c r="B4" s="40">
        <v>1184246</v>
      </c>
      <c r="C4" s="40">
        <v>365702</v>
      </c>
      <c r="D4" s="40">
        <v>1912481</v>
      </c>
      <c r="E4" s="40">
        <v>843727</v>
      </c>
      <c r="F4" s="40">
        <v>33522</v>
      </c>
      <c r="G4" s="40">
        <v>28757</v>
      </c>
      <c r="H4" s="40">
        <v>64836</v>
      </c>
      <c r="I4" s="40">
        <v>2992</v>
      </c>
      <c r="J4" s="40">
        <v>39345</v>
      </c>
      <c r="K4" s="40">
        <v>0</v>
      </c>
      <c r="L4" s="40">
        <v>0</v>
      </c>
      <c r="M4" s="40">
        <v>0</v>
      </c>
      <c r="N4" s="40">
        <v>2730</v>
      </c>
      <c r="O4" s="40">
        <f t="shared" ref="O4:O30" si="0">SUM(B4:N4)</f>
        <v>4478338</v>
      </c>
      <c r="P4" s="40">
        <v>1414226</v>
      </c>
      <c r="Q4" s="43">
        <f>O4+P4</f>
        <v>5892564</v>
      </c>
      <c r="R4" s="1"/>
      <c r="S4" s="2"/>
      <c r="T4" s="2"/>
      <c r="U4" s="2"/>
      <c r="V4" s="2"/>
      <c r="W4" s="2"/>
      <c r="X4" s="2"/>
      <c r="Y4" s="2"/>
      <c r="Z4" s="2"/>
      <c r="AA4" s="2"/>
    </row>
    <row r="5" spans="1:36" ht="13" x14ac:dyDescent="0.3">
      <c r="A5" s="11" t="s">
        <v>6</v>
      </c>
      <c r="B5" s="49">
        <v>156420</v>
      </c>
      <c r="C5" s="49">
        <v>0</v>
      </c>
      <c r="D5" s="49">
        <v>25</v>
      </c>
      <c r="E5" s="49">
        <v>32431</v>
      </c>
      <c r="F5" s="49">
        <v>12369</v>
      </c>
      <c r="G5" s="40">
        <v>3</v>
      </c>
      <c r="H5" s="49">
        <v>0</v>
      </c>
      <c r="I5" s="49">
        <v>0</v>
      </c>
      <c r="J5" s="40">
        <v>0</v>
      </c>
      <c r="K5" s="40">
        <v>0</v>
      </c>
      <c r="L5" s="40">
        <v>30</v>
      </c>
      <c r="M5" s="40">
        <v>0</v>
      </c>
      <c r="N5" s="40">
        <v>0</v>
      </c>
      <c r="O5" s="40">
        <f t="shared" si="0"/>
        <v>201278</v>
      </c>
      <c r="P5" s="40">
        <v>45947</v>
      </c>
      <c r="Q5" s="61">
        <f t="shared" ref="Q5:Q9" si="1">O5+P5</f>
        <v>247225</v>
      </c>
      <c r="R5" s="1"/>
      <c r="S5" s="2"/>
      <c r="T5" s="2"/>
      <c r="U5" s="2"/>
      <c r="V5" s="2"/>
      <c r="W5" s="2"/>
      <c r="X5" s="2"/>
      <c r="Y5" s="2"/>
      <c r="Z5" s="2"/>
      <c r="AA5" s="2"/>
    </row>
    <row r="6" spans="1:36" ht="13" x14ac:dyDescent="0.3">
      <c r="A6" s="11" t="s">
        <v>22</v>
      </c>
      <c r="B6" s="49">
        <v>18332</v>
      </c>
      <c r="C6" s="49">
        <v>36204</v>
      </c>
      <c r="D6" s="49">
        <v>8197</v>
      </c>
      <c r="E6" s="49">
        <v>852</v>
      </c>
      <c r="F6" s="49">
        <v>7</v>
      </c>
      <c r="G6" s="40">
        <v>0</v>
      </c>
      <c r="H6" s="49">
        <v>0</v>
      </c>
      <c r="I6" s="49">
        <v>0</v>
      </c>
      <c r="J6" s="40">
        <v>0</v>
      </c>
      <c r="K6" s="40">
        <v>0</v>
      </c>
      <c r="L6" s="40">
        <v>0</v>
      </c>
      <c r="M6" s="40">
        <v>0</v>
      </c>
      <c r="N6" s="40">
        <v>0</v>
      </c>
      <c r="O6" s="40">
        <f t="shared" si="0"/>
        <v>63592</v>
      </c>
      <c r="P6" s="40">
        <v>52170</v>
      </c>
      <c r="Q6" s="61">
        <f t="shared" si="1"/>
        <v>115762</v>
      </c>
      <c r="R6" s="1"/>
      <c r="S6" s="2"/>
      <c r="T6" s="2"/>
      <c r="U6" s="2"/>
      <c r="V6" s="2"/>
      <c r="W6" s="2"/>
      <c r="X6" s="2"/>
      <c r="Y6" s="2"/>
      <c r="Z6" s="2"/>
      <c r="AA6" s="2"/>
    </row>
    <row r="7" spans="1:36" ht="14.25" customHeight="1" x14ac:dyDescent="0.3">
      <c r="A7" s="11" t="s">
        <v>24</v>
      </c>
      <c r="B7" s="49">
        <v>142259</v>
      </c>
      <c r="C7" s="49">
        <v>144373</v>
      </c>
      <c r="D7" s="40">
        <v>0</v>
      </c>
      <c r="E7" s="49">
        <v>84970</v>
      </c>
      <c r="F7" s="49">
        <v>16611</v>
      </c>
      <c r="G7" s="40">
        <v>0</v>
      </c>
      <c r="H7" s="49">
        <v>60</v>
      </c>
      <c r="I7" s="40">
        <v>0</v>
      </c>
      <c r="J7" s="40">
        <v>0</v>
      </c>
      <c r="K7" s="40">
        <v>0</v>
      </c>
      <c r="L7" s="40">
        <v>0</v>
      </c>
      <c r="M7" s="40">
        <v>0</v>
      </c>
      <c r="N7" s="40">
        <v>0</v>
      </c>
      <c r="O7" s="40">
        <f t="shared" si="0"/>
        <v>388273</v>
      </c>
      <c r="P7" s="40">
        <v>69957</v>
      </c>
      <c r="Q7" s="61">
        <f t="shared" si="1"/>
        <v>458230</v>
      </c>
      <c r="R7" s="1"/>
      <c r="S7" s="2"/>
      <c r="T7" s="2"/>
      <c r="U7" s="2"/>
      <c r="V7" s="2"/>
      <c r="W7" s="2"/>
      <c r="X7" s="2"/>
      <c r="Y7" s="2"/>
      <c r="Z7" s="2"/>
      <c r="AA7" s="2"/>
      <c r="AB7" s="2"/>
      <c r="AC7" s="2"/>
      <c r="AD7" s="2"/>
      <c r="AE7" s="2"/>
      <c r="AF7" s="2"/>
      <c r="AG7" s="2"/>
      <c r="AH7" s="2"/>
      <c r="AI7" s="2"/>
      <c r="AJ7" s="2"/>
    </row>
    <row r="8" spans="1:36" ht="14.25" customHeight="1" x14ac:dyDescent="0.3">
      <c r="A8" s="11" t="s">
        <v>23</v>
      </c>
      <c r="B8" s="49">
        <v>3610313</v>
      </c>
      <c r="C8" s="49">
        <v>1920383</v>
      </c>
      <c r="D8" s="49">
        <v>7760989</v>
      </c>
      <c r="E8" s="49">
        <v>428799</v>
      </c>
      <c r="F8" s="49">
        <v>99324</v>
      </c>
      <c r="G8" s="40">
        <v>24972</v>
      </c>
      <c r="H8" s="49">
        <v>60258</v>
      </c>
      <c r="I8" s="49">
        <v>14542</v>
      </c>
      <c r="J8" s="40">
        <v>11183</v>
      </c>
      <c r="K8" s="40">
        <v>81188</v>
      </c>
      <c r="L8" s="40">
        <v>2586</v>
      </c>
      <c r="M8" s="40">
        <v>16013</v>
      </c>
      <c r="N8" s="40">
        <v>500</v>
      </c>
      <c r="O8" s="40">
        <f t="shared" si="0"/>
        <v>14031050</v>
      </c>
      <c r="P8" s="40">
        <v>1352429</v>
      </c>
      <c r="Q8" s="61">
        <f t="shared" si="1"/>
        <v>15383479</v>
      </c>
      <c r="R8" s="1"/>
      <c r="S8" s="2"/>
      <c r="T8" s="2"/>
      <c r="U8" s="2"/>
      <c r="V8" s="2"/>
      <c r="W8" s="2"/>
      <c r="X8" s="2"/>
      <c r="Y8" s="2"/>
      <c r="Z8" s="2"/>
      <c r="AA8" s="2"/>
      <c r="AB8" s="2"/>
      <c r="AC8" s="2"/>
      <c r="AD8" s="2"/>
      <c r="AE8" s="2"/>
      <c r="AF8" s="2"/>
      <c r="AG8" s="2"/>
      <c r="AH8" s="2"/>
      <c r="AI8" s="2"/>
      <c r="AJ8" s="2"/>
    </row>
    <row r="9" spans="1:36" ht="14.25" customHeight="1" x14ac:dyDescent="0.3">
      <c r="A9" s="11" t="s">
        <v>25</v>
      </c>
      <c r="B9" s="49">
        <v>3403049</v>
      </c>
      <c r="C9" s="49">
        <v>3204466</v>
      </c>
      <c r="D9" s="49">
        <v>130713</v>
      </c>
      <c r="E9" s="49">
        <v>63052</v>
      </c>
      <c r="F9" s="49">
        <v>16595</v>
      </c>
      <c r="G9" s="40">
        <v>27335</v>
      </c>
      <c r="H9" s="49">
        <v>434</v>
      </c>
      <c r="I9" s="49">
        <v>897</v>
      </c>
      <c r="J9" s="40">
        <v>4862</v>
      </c>
      <c r="K9" s="40">
        <v>7499</v>
      </c>
      <c r="L9" s="40">
        <v>127</v>
      </c>
      <c r="M9" s="40">
        <v>7463</v>
      </c>
      <c r="N9" s="40">
        <v>2059</v>
      </c>
      <c r="O9" s="40">
        <f t="shared" si="0"/>
        <v>6868551</v>
      </c>
      <c r="P9" s="40">
        <v>640412</v>
      </c>
      <c r="Q9" s="61">
        <f t="shared" si="1"/>
        <v>7508963</v>
      </c>
      <c r="R9" s="1"/>
      <c r="S9" s="2"/>
      <c r="T9" s="2"/>
      <c r="U9" s="2"/>
      <c r="V9" s="2"/>
      <c r="W9" s="2"/>
      <c r="X9" s="2"/>
      <c r="Y9" s="2"/>
      <c r="Z9" s="2"/>
      <c r="AA9" s="2"/>
      <c r="AB9" s="2"/>
      <c r="AC9" s="2"/>
      <c r="AD9" s="2"/>
      <c r="AE9" s="2"/>
      <c r="AF9" s="2"/>
      <c r="AG9" s="2"/>
      <c r="AH9" s="2"/>
      <c r="AI9" s="2"/>
      <c r="AJ9" s="2"/>
    </row>
    <row r="10" spans="1:36" ht="14.25" customHeight="1" x14ac:dyDescent="0.3">
      <c r="A10" s="12" t="s">
        <v>27</v>
      </c>
      <c r="B10" s="46">
        <f t="shared" ref="B10:N10" si="2">B11+B12+B13+B14</f>
        <v>8092270</v>
      </c>
      <c r="C10" s="46">
        <v>6968406</v>
      </c>
      <c r="D10" s="46">
        <f t="shared" ref="D10:E10" si="3">D11+D12+D13+D14</f>
        <v>510690</v>
      </c>
      <c r="E10" s="46">
        <f t="shared" si="3"/>
        <v>2883506</v>
      </c>
      <c r="F10" s="46">
        <f t="shared" si="2"/>
        <v>311881</v>
      </c>
      <c r="G10" s="46">
        <f t="shared" si="2"/>
        <v>157860</v>
      </c>
      <c r="H10" s="46">
        <v>94324</v>
      </c>
      <c r="I10" s="46">
        <v>132920</v>
      </c>
      <c r="J10" s="46">
        <v>66501</v>
      </c>
      <c r="K10" s="46">
        <v>31140</v>
      </c>
      <c r="L10" s="46">
        <v>33491</v>
      </c>
      <c r="M10" s="46">
        <f t="shared" ref="M10" si="4">M11+M12+M13+M14</f>
        <v>479</v>
      </c>
      <c r="N10" s="46">
        <f t="shared" si="2"/>
        <v>18743</v>
      </c>
      <c r="O10" s="40">
        <f t="shared" si="0"/>
        <v>19302211</v>
      </c>
      <c r="P10" s="46">
        <v>7053526</v>
      </c>
      <c r="Q10" s="44">
        <f>Q11+Q12+Q13+Q14</f>
        <v>26355737</v>
      </c>
      <c r="R10" s="1"/>
      <c r="S10" s="2"/>
      <c r="T10" s="2"/>
      <c r="U10" s="3"/>
      <c r="V10" s="3"/>
      <c r="W10" s="3"/>
      <c r="X10" s="3"/>
      <c r="Y10" s="3"/>
      <c r="Z10" s="3"/>
      <c r="AA10" s="3"/>
      <c r="AB10" s="3"/>
      <c r="AC10" s="3"/>
      <c r="AD10" s="3"/>
      <c r="AE10" s="3"/>
      <c r="AF10" s="3"/>
      <c r="AG10" s="3"/>
      <c r="AH10" s="3"/>
      <c r="AI10" s="3"/>
      <c r="AJ10" s="3"/>
    </row>
    <row r="11" spans="1:36" ht="14.25" customHeight="1" x14ac:dyDescent="0.3">
      <c r="A11" s="13" t="s">
        <v>30</v>
      </c>
      <c r="B11" s="50">
        <v>20722</v>
      </c>
      <c r="C11" s="50">
        <v>132259</v>
      </c>
      <c r="D11" s="50">
        <v>0</v>
      </c>
      <c r="E11" s="50">
        <v>62919</v>
      </c>
      <c r="F11" s="50">
        <v>0</v>
      </c>
      <c r="G11" s="50">
        <v>0</v>
      </c>
      <c r="H11" s="50">
        <v>0</v>
      </c>
      <c r="I11" s="50">
        <v>0</v>
      </c>
      <c r="J11" s="50">
        <v>0</v>
      </c>
      <c r="K11" s="50">
        <v>0</v>
      </c>
      <c r="L11" s="50">
        <v>0</v>
      </c>
      <c r="M11" s="46"/>
      <c r="N11" s="50">
        <v>0</v>
      </c>
      <c r="O11" s="40">
        <f t="shared" si="0"/>
        <v>215900</v>
      </c>
      <c r="P11" s="40">
        <v>118750</v>
      </c>
      <c r="Q11" s="62">
        <f>O11+P11</f>
        <v>334650</v>
      </c>
      <c r="R11" s="1"/>
      <c r="S11" s="2"/>
      <c r="T11" s="2"/>
      <c r="U11" s="3"/>
      <c r="V11" s="3"/>
      <c r="W11" s="3"/>
      <c r="X11" s="3"/>
      <c r="Y11" s="3"/>
      <c r="Z11" s="3"/>
      <c r="AA11" s="3"/>
      <c r="AB11" s="3"/>
      <c r="AC11" s="3"/>
      <c r="AD11" s="3"/>
      <c r="AE11" s="3"/>
      <c r="AF11" s="3"/>
      <c r="AG11" s="3"/>
      <c r="AH11" s="3"/>
      <c r="AI11" s="3"/>
      <c r="AJ11" s="3"/>
    </row>
    <row r="12" spans="1:36" ht="14.25" customHeight="1" x14ac:dyDescent="0.3">
      <c r="A12" s="14" t="s">
        <v>43</v>
      </c>
      <c r="B12" s="50">
        <v>847977</v>
      </c>
      <c r="C12" s="50">
        <v>48162</v>
      </c>
      <c r="D12" s="50">
        <v>5983</v>
      </c>
      <c r="E12" s="50">
        <v>341851</v>
      </c>
      <c r="F12" s="50">
        <v>25533</v>
      </c>
      <c r="G12" s="50">
        <v>3035</v>
      </c>
      <c r="H12" s="50">
        <v>3333</v>
      </c>
      <c r="I12" s="50">
        <v>13641</v>
      </c>
      <c r="J12" s="55">
        <v>953</v>
      </c>
      <c r="K12" s="50">
        <v>0</v>
      </c>
      <c r="L12" s="56">
        <v>0</v>
      </c>
      <c r="M12" s="60">
        <v>1</v>
      </c>
      <c r="N12" s="56">
        <v>0</v>
      </c>
      <c r="O12" s="40">
        <f t="shared" si="0"/>
        <v>1290469</v>
      </c>
      <c r="P12" s="40">
        <v>246375</v>
      </c>
      <c r="Q12" s="62">
        <f>O12+P12</f>
        <v>1536844</v>
      </c>
      <c r="R12" s="1"/>
      <c r="S12" s="2"/>
      <c r="T12" s="2"/>
      <c r="U12" s="3"/>
      <c r="V12" s="3"/>
      <c r="W12" s="3"/>
      <c r="X12" s="3"/>
      <c r="Y12" s="3"/>
      <c r="Z12" s="3"/>
      <c r="AA12" s="3"/>
    </row>
    <row r="13" spans="1:36" ht="14.25" customHeight="1" x14ac:dyDescent="0.3">
      <c r="A13" s="14" t="s">
        <v>44</v>
      </c>
      <c r="B13" s="50">
        <v>2208878</v>
      </c>
      <c r="C13" s="50">
        <v>3129565</v>
      </c>
      <c r="D13" s="50">
        <v>141</v>
      </c>
      <c r="E13" s="50">
        <v>1518578</v>
      </c>
      <c r="F13" s="50">
        <v>192503</v>
      </c>
      <c r="G13" s="50">
        <v>149411</v>
      </c>
      <c r="H13" s="50">
        <v>78461</v>
      </c>
      <c r="I13" s="50">
        <v>0</v>
      </c>
      <c r="J13" s="50">
        <v>65300</v>
      </c>
      <c r="K13" s="50">
        <v>31140</v>
      </c>
      <c r="L13" s="50">
        <v>0</v>
      </c>
      <c r="M13" s="46">
        <v>153</v>
      </c>
      <c r="N13" s="50">
        <v>18174</v>
      </c>
      <c r="O13" s="40">
        <f t="shared" si="0"/>
        <v>7392304</v>
      </c>
      <c r="P13" s="40">
        <v>2961443</v>
      </c>
      <c r="Q13" s="62">
        <f>O13+P13</f>
        <v>10353747</v>
      </c>
      <c r="R13" s="1"/>
      <c r="S13" s="2"/>
      <c r="T13" s="2"/>
      <c r="U13" s="3"/>
      <c r="V13" s="3"/>
      <c r="W13" s="3"/>
      <c r="X13" s="3"/>
      <c r="Y13" s="3"/>
      <c r="Z13" s="3"/>
      <c r="AA13" s="3"/>
    </row>
    <row r="14" spans="1:36" ht="14.25" customHeight="1" x14ac:dyDescent="0.3">
      <c r="A14" s="14" t="s">
        <v>31</v>
      </c>
      <c r="B14" s="50">
        <v>5014693</v>
      </c>
      <c r="C14" s="50">
        <v>3658420</v>
      </c>
      <c r="D14" s="50">
        <v>504566</v>
      </c>
      <c r="E14" s="50">
        <v>960158</v>
      </c>
      <c r="F14" s="50">
        <v>93845</v>
      </c>
      <c r="G14" s="50">
        <v>5414</v>
      </c>
      <c r="H14" s="50">
        <v>12530</v>
      </c>
      <c r="I14" s="50">
        <v>119279</v>
      </c>
      <c r="J14" s="50">
        <v>248</v>
      </c>
      <c r="K14" s="50">
        <v>0</v>
      </c>
      <c r="L14" s="50">
        <v>33491</v>
      </c>
      <c r="M14" s="46">
        <v>325</v>
      </c>
      <c r="N14" s="50">
        <v>569</v>
      </c>
      <c r="O14" s="40">
        <f t="shared" si="0"/>
        <v>10403538</v>
      </c>
      <c r="P14" s="40">
        <v>3726958</v>
      </c>
      <c r="Q14" s="62">
        <f>O14+P14</f>
        <v>14130496</v>
      </c>
      <c r="R14" s="1"/>
      <c r="S14" s="2"/>
      <c r="T14" s="2"/>
      <c r="U14" s="2"/>
      <c r="V14" s="2"/>
      <c r="W14" s="2"/>
      <c r="X14" s="2"/>
      <c r="Y14" s="2"/>
      <c r="Z14" s="2"/>
      <c r="AA14" s="2"/>
    </row>
    <row r="15" spans="1:36" ht="14.25" customHeight="1" x14ac:dyDescent="0.3">
      <c r="A15" s="15" t="s">
        <v>38</v>
      </c>
      <c r="B15" s="51">
        <v>4434261</v>
      </c>
      <c r="C15" s="51">
        <v>3241700</v>
      </c>
      <c r="D15" s="50">
        <v>0</v>
      </c>
      <c r="E15" s="51">
        <v>754124</v>
      </c>
      <c r="F15" s="51">
        <v>45507</v>
      </c>
      <c r="G15" s="51">
        <v>0</v>
      </c>
      <c r="H15" s="51">
        <v>6024</v>
      </c>
      <c r="I15" s="51">
        <v>0</v>
      </c>
      <c r="J15" s="51">
        <v>0</v>
      </c>
      <c r="K15" s="51">
        <v>0</v>
      </c>
      <c r="L15" s="51">
        <v>0</v>
      </c>
      <c r="M15" s="46"/>
      <c r="N15" s="51">
        <v>0</v>
      </c>
      <c r="O15" s="40">
        <f t="shared" si="0"/>
        <v>8481616</v>
      </c>
      <c r="P15" s="40">
        <v>3044653</v>
      </c>
      <c r="Q15" s="63">
        <f>O15+P15</f>
        <v>11526269</v>
      </c>
      <c r="R15" s="1"/>
      <c r="S15" s="2"/>
      <c r="T15" s="2"/>
      <c r="U15" s="2"/>
      <c r="V15" s="2"/>
      <c r="W15" s="2"/>
      <c r="X15" s="2"/>
      <c r="Y15" s="2"/>
      <c r="Z15" s="2"/>
      <c r="AA15" s="2"/>
    </row>
    <row r="16" spans="1:36" ht="14.25" customHeight="1" x14ac:dyDescent="0.35">
      <c r="A16" s="16" t="s">
        <v>5</v>
      </c>
      <c r="B16" s="41">
        <f t="shared" ref="B16:N16" si="5">B17-B10-B9-B8-B7-B6-B5-B4</f>
        <v>78948</v>
      </c>
      <c r="C16" s="41">
        <v>81585</v>
      </c>
      <c r="D16" s="41">
        <f t="shared" ref="D16:E16" si="6">D17-D10-D9-D8-D7-D6-D5-D4</f>
        <v>640170</v>
      </c>
      <c r="E16" s="41">
        <f t="shared" si="6"/>
        <v>44293</v>
      </c>
      <c r="F16" s="41">
        <f t="shared" si="5"/>
        <v>9077</v>
      </c>
      <c r="G16" s="41">
        <f t="shared" si="5"/>
        <v>2794</v>
      </c>
      <c r="H16" s="41">
        <v>4820</v>
      </c>
      <c r="I16" s="41">
        <v>1970</v>
      </c>
      <c r="J16" s="41">
        <v>2581</v>
      </c>
      <c r="K16" s="41">
        <v>3458</v>
      </c>
      <c r="L16" s="41">
        <v>2733</v>
      </c>
      <c r="M16" s="41">
        <f t="shared" ref="M16" si="7">M17-M10-M9-M8-M7-M6-M5-M4</f>
        <v>1806</v>
      </c>
      <c r="N16" s="41">
        <f t="shared" si="5"/>
        <v>753</v>
      </c>
      <c r="O16" s="40">
        <f t="shared" si="0"/>
        <v>874988</v>
      </c>
      <c r="P16" s="41">
        <v>71059</v>
      </c>
      <c r="Q16" s="45">
        <f t="shared" ref="Q16" si="8">Q17-Q10-Q9-Q8-Q7-Q6-Q5-Q4</f>
        <v>946047</v>
      </c>
      <c r="R16" s="1"/>
      <c r="S16" s="2"/>
      <c r="T16" s="2"/>
      <c r="U16" s="4"/>
      <c r="V16" s="4"/>
      <c r="W16" s="4"/>
      <c r="X16" s="4"/>
      <c r="Y16" s="4"/>
      <c r="Z16" s="4"/>
      <c r="AA16" s="4"/>
    </row>
    <row r="17" spans="1:32" ht="14.25" customHeight="1" x14ac:dyDescent="0.3">
      <c r="A17" s="17" t="s">
        <v>32</v>
      </c>
      <c r="B17" s="52">
        <v>16685837</v>
      </c>
      <c r="C17" s="52">
        <v>12721119</v>
      </c>
      <c r="D17" s="52">
        <v>10963265</v>
      </c>
      <c r="E17" s="52">
        <v>4381630</v>
      </c>
      <c r="F17" s="52">
        <v>499386</v>
      </c>
      <c r="G17" s="52">
        <v>241721</v>
      </c>
      <c r="H17" s="52">
        <v>224732</v>
      </c>
      <c r="I17" s="52">
        <v>153321</v>
      </c>
      <c r="J17" s="52">
        <v>124472</v>
      </c>
      <c r="K17" s="52">
        <v>123285</v>
      </c>
      <c r="L17" s="52">
        <v>38967</v>
      </c>
      <c r="M17" s="52">
        <v>25761</v>
      </c>
      <c r="N17" s="52">
        <v>24785</v>
      </c>
      <c r="O17" s="59">
        <f t="shared" si="0"/>
        <v>46208281</v>
      </c>
      <c r="P17" s="52">
        <v>10699726</v>
      </c>
      <c r="Q17" s="45">
        <f>O17+P17</f>
        <v>56908007</v>
      </c>
      <c r="R17" s="1"/>
      <c r="S17" s="2"/>
      <c r="T17" s="2"/>
      <c r="U17" s="2"/>
      <c r="V17" s="2"/>
      <c r="W17" s="2"/>
      <c r="X17" s="2"/>
      <c r="Y17" s="2"/>
      <c r="Z17" s="2"/>
      <c r="AA17" s="2"/>
    </row>
    <row r="18" spans="1:32" ht="14.25" customHeight="1" x14ac:dyDescent="0.3">
      <c r="A18" s="16" t="s">
        <v>26</v>
      </c>
      <c r="B18" s="41">
        <v>0</v>
      </c>
      <c r="C18" s="41">
        <v>7</v>
      </c>
      <c r="D18" s="41">
        <v>0</v>
      </c>
      <c r="E18" s="41">
        <v>487405</v>
      </c>
      <c r="F18" s="41">
        <v>0</v>
      </c>
      <c r="G18" s="41">
        <v>0</v>
      </c>
      <c r="H18" s="41">
        <v>0</v>
      </c>
      <c r="I18" s="41">
        <v>0</v>
      </c>
      <c r="J18" s="41">
        <v>0</v>
      </c>
      <c r="K18" s="41">
        <v>0</v>
      </c>
      <c r="L18" s="41">
        <v>0</v>
      </c>
      <c r="M18" s="40">
        <v>0</v>
      </c>
      <c r="N18" s="41">
        <v>0</v>
      </c>
      <c r="O18" s="40">
        <f t="shared" si="0"/>
        <v>487412</v>
      </c>
      <c r="P18" s="41">
        <v>1507</v>
      </c>
      <c r="Q18" s="45">
        <f>O18+P18</f>
        <v>488919</v>
      </c>
      <c r="R18" s="1"/>
      <c r="S18" s="2"/>
      <c r="T18" s="2"/>
      <c r="U18" s="2"/>
      <c r="V18" s="2"/>
      <c r="W18" s="2"/>
      <c r="X18" s="2"/>
      <c r="Y18" s="2"/>
      <c r="Z18" s="2"/>
      <c r="AA18" s="2"/>
    </row>
    <row r="19" spans="1:32" ht="14.25" customHeight="1" x14ac:dyDescent="0.3">
      <c r="A19" s="30" t="s">
        <v>21</v>
      </c>
      <c r="B19" s="41">
        <v>1117264</v>
      </c>
      <c r="C19" s="41">
        <v>413054</v>
      </c>
      <c r="D19" s="41">
        <v>2592</v>
      </c>
      <c r="E19" s="41">
        <v>57663</v>
      </c>
      <c r="F19" s="41">
        <v>33</v>
      </c>
      <c r="G19" s="41">
        <v>0</v>
      </c>
      <c r="H19" s="41">
        <v>0</v>
      </c>
      <c r="I19" s="41">
        <v>0</v>
      </c>
      <c r="J19" s="41">
        <v>0</v>
      </c>
      <c r="K19" s="41">
        <v>13175</v>
      </c>
      <c r="L19" s="41">
        <v>0</v>
      </c>
      <c r="M19" s="40">
        <v>0</v>
      </c>
      <c r="N19" s="41">
        <v>0</v>
      </c>
      <c r="O19" s="40">
        <f t="shared" si="0"/>
        <v>1603781</v>
      </c>
      <c r="P19" s="41">
        <v>577917</v>
      </c>
      <c r="Q19" s="45">
        <f>O19+P19</f>
        <v>2181698</v>
      </c>
      <c r="R19" s="1"/>
      <c r="S19" s="2"/>
      <c r="T19" s="2"/>
      <c r="U19" s="2"/>
      <c r="V19" s="2"/>
      <c r="W19" s="2"/>
      <c r="X19" s="2"/>
      <c r="Y19" s="2"/>
      <c r="Z19" s="2"/>
      <c r="AA19" s="2"/>
      <c r="AB19" s="5"/>
      <c r="AC19" s="5"/>
      <c r="AD19" s="5"/>
      <c r="AE19" s="5"/>
      <c r="AF19" s="5"/>
    </row>
    <row r="20" spans="1:32" ht="14.25" customHeight="1" x14ac:dyDescent="0.3">
      <c r="A20" s="30" t="s">
        <v>22</v>
      </c>
      <c r="B20" s="41">
        <v>17362</v>
      </c>
      <c r="C20" s="41">
        <v>23049</v>
      </c>
      <c r="D20" s="41">
        <v>1313</v>
      </c>
      <c r="E20" s="41">
        <v>120</v>
      </c>
      <c r="F20" s="41">
        <v>31</v>
      </c>
      <c r="G20" s="41">
        <v>0</v>
      </c>
      <c r="H20" s="41">
        <v>0</v>
      </c>
      <c r="I20" s="41">
        <v>0</v>
      </c>
      <c r="J20" s="41">
        <v>0</v>
      </c>
      <c r="K20" s="41">
        <v>0</v>
      </c>
      <c r="L20" s="41">
        <v>0</v>
      </c>
      <c r="M20" s="40">
        <v>0</v>
      </c>
      <c r="N20" s="41">
        <v>0</v>
      </c>
      <c r="O20" s="40">
        <f t="shared" si="0"/>
        <v>41875</v>
      </c>
      <c r="P20" s="41">
        <v>28129</v>
      </c>
      <c r="Q20" s="45">
        <f>O20+P20</f>
        <v>70004</v>
      </c>
      <c r="R20" s="1"/>
      <c r="S20" s="2"/>
      <c r="T20" s="2"/>
      <c r="U20" s="2"/>
      <c r="V20" s="2"/>
      <c r="W20" s="2"/>
      <c r="X20" s="2"/>
      <c r="Y20" s="2"/>
      <c r="Z20" s="2"/>
      <c r="AA20" s="2"/>
      <c r="AB20" s="5"/>
      <c r="AC20" s="5"/>
      <c r="AD20" s="5"/>
      <c r="AE20" s="5"/>
      <c r="AF20" s="5"/>
    </row>
    <row r="21" spans="1:32" ht="14.25" customHeight="1" x14ac:dyDescent="0.3">
      <c r="A21" s="12" t="s">
        <v>7</v>
      </c>
      <c r="B21" s="46">
        <f t="shared" ref="B21:N21" si="9">B22+B23+B24+B25</f>
        <v>14005160</v>
      </c>
      <c r="C21" s="46">
        <v>10888708</v>
      </c>
      <c r="D21" s="46">
        <f t="shared" ref="D21:E21" si="10">D22+D23+D24+D25</f>
        <v>10266275</v>
      </c>
      <c r="E21" s="46">
        <f t="shared" si="10"/>
        <v>3035756</v>
      </c>
      <c r="F21" s="46">
        <f t="shared" si="9"/>
        <v>421515</v>
      </c>
      <c r="G21" s="46">
        <f t="shared" si="9"/>
        <v>206390</v>
      </c>
      <c r="H21" s="46">
        <v>204367</v>
      </c>
      <c r="I21" s="46">
        <v>122505</v>
      </c>
      <c r="J21" s="46">
        <v>111086</v>
      </c>
      <c r="K21" s="46">
        <v>97617</v>
      </c>
      <c r="L21" s="46">
        <v>31031</v>
      </c>
      <c r="M21" s="46">
        <f t="shared" ref="M21" si="11">M22+M23+M24+M25</f>
        <v>15936</v>
      </c>
      <c r="N21" s="46">
        <f t="shared" si="9"/>
        <v>19229</v>
      </c>
      <c r="O21" s="40">
        <f t="shared" si="0"/>
        <v>39425575</v>
      </c>
      <c r="P21" s="41">
        <v>7322092</v>
      </c>
      <c r="Q21" s="44">
        <f t="shared" ref="Q21" si="12">Q22+Q23+Q24+Q25</f>
        <v>47797294</v>
      </c>
      <c r="R21" s="1"/>
      <c r="S21" s="2"/>
      <c r="T21" s="2"/>
      <c r="U21" s="3"/>
      <c r="V21" s="3"/>
      <c r="W21" s="3"/>
      <c r="X21" s="3"/>
      <c r="Y21" s="3"/>
      <c r="Z21" s="3"/>
      <c r="AA21" s="3"/>
    </row>
    <row r="22" spans="1:32" ht="14.25" customHeight="1" x14ac:dyDescent="0.3">
      <c r="A22" s="13" t="s">
        <v>18</v>
      </c>
      <c r="B22" s="50">
        <v>1439450</v>
      </c>
      <c r="C22" s="50">
        <v>804863</v>
      </c>
      <c r="D22" s="50">
        <v>0</v>
      </c>
      <c r="E22" s="50">
        <v>303881</v>
      </c>
      <c r="F22" s="50">
        <v>3432</v>
      </c>
      <c r="G22" s="50">
        <v>0</v>
      </c>
      <c r="H22" s="50">
        <v>0</v>
      </c>
      <c r="I22" s="50">
        <v>0</v>
      </c>
      <c r="J22" s="50">
        <v>0</v>
      </c>
      <c r="K22" s="50">
        <v>0</v>
      </c>
      <c r="L22" s="50">
        <v>0</v>
      </c>
      <c r="M22" s="50">
        <v>0</v>
      </c>
      <c r="N22" s="50">
        <v>0</v>
      </c>
      <c r="O22" s="40">
        <f t="shared" si="0"/>
        <v>2551626</v>
      </c>
      <c r="P22" s="41">
        <v>1803054</v>
      </c>
      <c r="Q22" s="62">
        <f>O22+P22</f>
        <v>4354680</v>
      </c>
      <c r="R22" s="1"/>
      <c r="S22" s="2"/>
      <c r="T22" s="2"/>
      <c r="U22" s="3"/>
      <c r="V22" s="3"/>
      <c r="W22" s="3"/>
      <c r="X22" s="3"/>
      <c r="Y22" s="3"/>
      <c r="Z22" s="3"/>
      <c r="AA22" s="3"/>
    </row>
    <row r="23" spans="1:32" ht="14.25" customHeight="1" x14ac:dyDescent="0.3">
      <c r="A23" s="13" t="s">
        <v>43</v>
      </c>
      <c r="B23" s="50">
        <v>220996</v>
      </c>
      <c r="C23" s="50">
        <v>344182</v>
      </c>
      <c r="D23" s="50">
        <v>482664</v>
      </c>
      <c r="E23" s="50">
        <v>116355</v>
      </c>
      <c r="F23" s="50">
        <v>2337</v>
      </c>
      <c r="G23" s="50">
        <v>1001</v>
      </c>
      <c r="H23" s="50">
        <v>63584</v>
      </c>
      <c r="I23" s="50">
        <v>0</v>
      </c>
      <c r="J23" s="50">
        <v>5102</v>
      </c>
      <c r="K23" s="50">
        <v>41831</v>
      </c>
      <c r="L23" s="50">
        <v>0</v>
      </c>
      <c r="M23" s="50">
        <v>0</v>
      </c>
      <c r="N23" s="50">
        <v>0</v>
      </c>
      <c r="O23" s="40">
        <f t="shared" si="0"/>
        <v>1278052</v>
      </c>
      <c r="P23" s="41">
        <v>190400</v>
      </c>
      <c r="Q23" s="62">
        <f>O23+P23</f>
        <v>1468452</v>
      </c>
      <c r="R23" s="1"/>
      <c r="S23" s="2"/>
      <c r="T23" s="2"/>
      <c r="U23" s="3"/>
      <c r="V23" s="3"/>
      <c r="W23" s="3"/>
      <c r="X23" s="3"/>
      <c r="Y23" s="3"/>
      <c r="Z23" s="3"/>
      <c r="AA23" s="3"/>
    </row>
    <row r="24" spans="1:32" ht="14.25" customHeight="1" x14ac:dyDescent="0.3">
      <c r="A24" s="13" t="s">
        <v>44</v>
      </c>
      <c r="B24" s="50">
        <v>2912354</v>
      </c>
      <c r="C24" s="50">
        <v>3594212</v>
      </c>
      <c r="D24" s="50">
        <v>1538852</v>
      </c>
      <c r="E24" s="50">
        <v>777394</v>
      </c>
      <c r="F24" s="50">
        <v>135586</v>
      </c>
      <c r="G24" s="50">
        <v>0</v>
      </c>
      <c r="H24" s="50">
        <v>39821</v>
      </c>
      <c r="I24" s="50">
        <v>0</v>
      </c>
      <c r="J24" s="50">
        <v>6880</v>
      </c>
      <c r="K24" s="50">
        <v>8408</v>
      </c>
      <c r="L24" s="50">
        <v>0</v>
      </c>
      <c r="M24" s="50">
        <v>0</v>
      </c>
      <c r="N24" s="50">
        <v>2014</v>
      </c>
      <c r="O24" s="40">
        <f t="shared" si="0"/>
        <v>9015521</v>
      </c>
      <c r="P24" s="41">
        <v>3277581</v>
      </c>
      <c r="Q24" s="62">
        <f>O24+P24</f>
        <v>12293102</v>
      </c>
      <c r="R24" s="1"/>
      <c r="S24" s="2"/>
      <c r="T24" s="2"/>
      <c r="U24" s="3"/>
      <c r="V24" s="3"/>
      <c r="W24" s="3"/>
      <c r="X24" s="3"/>
      <c r="Y24" s="3"/>
      <c r="Z24" s="3"/>
      <c r="AA24" s="3"/>
    </row>
    <row r="25" spans="1:32" ht="14.25" customHeight="1" x14ac:dyDescent="0.3">
      <c r="A25" s="15" t="s">
        <v>19</v>
      </c>
      <c r="B25" s="51">
        <v>9432360</v>
      </c>
      <c r="C25" s="51">
        <v>6145451</v>
      </c>
      <c r="D25" s="51">
        <v>8244759</v>
      </c>
      <c r="E25" s="51">
        <v>1838126</v>
      </c>
      <c r="F25" s="51">
        <v>280160</v>
      </c>
      <c r="G25" s="51">
        <v>205389</v>
      </c>
      <c r="H25" s="51">
        <v>100962</v>
      </c>
      <c r="I25" s="51">
        <v>122505</v>
      </c>
      <c r="J25" s="51">
        <v>99104</v>
      </c>
      <c r="K25" s="51">
        <v>47378</v>
      </c>
      <c r="L25" s="51">
        <v>31031</v>
      </c>
      <c r="M25" s="40">
        <v>15936</v>
      </c>
      <c r="N25" s="51">
        <v>17215</v>
      </c>
      <c r="O25" s="40">
        <f t="shared" si="0"/>
        <v>26580376</v>
      </c>
      <c r="P25" s="41">
        <v>3100684</v>
      </c>
      <c r="Q25" s="63">
        <f>O25+P25</f>
        <v>29681060</v>
      </c>
      <c r="R25" s="1"/>
      <c r="S25" s="2"/>
      <c r="T25" s="2"/>
      <c r="U25" s="2"/>
      <c r="V25" s="2"/>
      <c r="W25" s="2"/>
      <c r="X25" s="2"/>
      <c r="Y25" s="2"/>
      <c r="Z25" s="2"/>
      <c r="AA25" s="2"/>
    </row>
    <row r="26" spans="1:32" ht="14.25" customHeight="1" x14ac:dyDescent="0.3">
      <c r="A26" s="16" t="s">
        <v>8</v>
      </c>
      <c r="B26" s="41">
        <v>0</v>
      </c>
      <c r="C26" s="41">
        <v>0</v>
      </c>
      <c r="D26" s="41">
        <v>0</v>
      </c>
      <c r="E26" s="41">
        <v>228334</v>
      </c>
      <c r="F26" s="41">
        <v>2209</v>
      </c>
      <c r="G26" s="41">
        <v>0</v>
      </c>
      <c r="H26" s="41">
        <v>0</v>
      </c>
      <c r="I26" s="41">
        <v>0</v>
      </c>
      <c r="J26" s="41">
        <v>1999</v>
      </c>
      <c r="K26" s="41">
        <v>0</v>
      </c>
      <c r="L26" s="41">
        <v>289</v>
      </c>
      <c r="M26" s="40">
        <v>0</v>
      </c>
      <c r="N26" s="41">
        <v>1000</v>
      </c>
      <c r="O26" s="40">
        <f t="shared" si="0"/>
        <v>233831</v>
      </c>
      <c r="P26" s="41">
        <v>2965</v>
      </c>
      <c r="Q26" s="45">
        <f>O26+P26</f>
        <v>236796</v>
      </c>
      <c r="R26" s="1"/>
      <c r="S26" s="2"/>
      <c r="T26" s="2"/>
      <c r="U26" s="2"/>
      <c r="V26" s="2"/>
      <c r="W26" s="2"/>
      <c r="X26" s="2"/>
      <c r="Y26" s="2"/>
      <c r="Z26" s="2"/>
      <c r="AA26" s="2"/>
      <c r="AB26" s="2"/>
      <c r="AC26" s="2"/>
    </row>
    <row r="27" spans="1:32" ht="14.25" customHeight="1" x14ac:dyDescent="0.3">
      <c r="A27" s="16" t="s">
        <v>14</v>
      </c>
      <c r="B27" s="41">
        <f t="shared" ref="B27:N27" si="13">B30-B28-B26-B21-B20-B19-B18</f>
        <v>249664</v>
      </c>
      <c r="C27" s="41">
        <v>249080</v>
      </c>
      <c r="D27" s="41">
        <f t="shared" ref="D27:E27" si="14">D30-D28-D26-D21-D20-D19-D18</f>
        <v>179771</v>
      </c>
      <c r="E27" s="41">
        <f t="shared" si="14"/>
        <v>77612</v>
      </c>
      <c r="F27" s="41">
        <f t="shared" si="13"/>
        <v>20599</v>
      </c>
      <c r="G27" s="41">
        <f t="shared" si="13"/>
        <v>4021</v>
      </c>
      <c r="H27" s="41">
        <v>6717</v>
      </c>
      <c r="I27" s="41">
        <v>6546</v>
      </c>
      <c r="J27" s="41">
        <v>4893</v>
      </c>
      <c r="K27" s="41">
        <v>1061</v>
      </c>
      <c r="L27" s="41">
        <v>583</v>
      </c>
      <c r="M27" s="41">
        <f t="shared" ref="M27" si="15">M30-M28-M26-M21-M20-M19-M18</f>
        <v>714</v>
      </c>
      <c r="N27" s="41">
        <f t="shared" si="13"/>
        <v>2248</v>
      </c>
      <c r="O27" s="40">
        <f t="shared" si="0"/>
        <v>803509</v>
      </c>
      <c r="P27" s="41">
        <v>2527499</v>
      </c>
      <c r="Q27" s="45">
        <f t="shared" ref="Q27" si="16">Q30-Q28-Q26-Q21-Q20-Q19-Q18</f>
        <v>2281381</v>
      </c>
      <c r="R27" s="1"/>
      <c r="S27" s="2"/>
      <c r="T27" s="2"/>
      <c r="U27" s="2"/>
      <c r="V27" s="2"/>
      <c r="W27" s="2"/>
      <c r="X27" s="2"/>
      <c r="Y27" s="2"/>
      <c r="Z27" s="2"/>
      <c r="AA27" s="2"/>
    </row>
    <row r="28" spans="1:32" ht="14.25" customHeight="1" x14ac:dyDescent="0.3">
      <c r="A28" s="12" t="s">
        <v>33</v>
      </c>
      <c r="B28" s="46">
        <v>1296387</v>
      </c>
      <c r="C28" s="46">
        <v>1147221</v>
      </c>
      <c r="D28" s="46">
        <v>513314</v>
      </c>
      <c r="E28" s="46">
        <v>494740</v>
      </c>
      <c r="F28" s="46">
        <v>54999</v>
      </c>
      <c r="G28" s="46">
        <v>31310</v>
      </c>
      <c r="H28" s="46">
        <v>13648</v>
      </c>
      <c r="I28" s="46">
        <v>24270</v>
      </c>
      <c r="J28" s="46">
        <v>6494</v>
      </c>
      <c r="K28" s="46">
        <v>11432</v>
      </c>
      <c r="L28" s="46">
        <v>7064</v>
      </c>
      <c r="M28" s="46">
        <v>9111</v>
      </c>
      <c r="N28" s="46">
        <v>2308</v>
      </c>
      <c r="O28" s="40">
        <f t="shared" si="0"/>
        <v>3612298</v>
      </c>
      <c r="P28" s="41">
        <v>239617</v>
      </c>
      <c r="Q28" s="44">
        <f>O28+P28</f>
        <v>3851915</v>
      </c>
      <c r="R28" s="1"/>
      <c r="S28" s="2"/>
      <c r="T28" s="2"/>
      <c r="U28" s="2"/>
      <c r="V28" s="2"/>
      <c r="W28" s="2"/>
      <c r="X28" s="2"/>
      <c r="Y28" s="2"/>
      <c r="Z28" s="2"/>
      <c r="AA28" s="2"/>
    </row>
    <row r="29" spans="1:32" ht="14.25" customHeight="1" x14ac:dyDescent="0.35">
      <c r="A29" s="13" t="s">
        <v>10</v>
      </c>
      <c r="B29" s="50">
        <v>262785</v>
      </c>
      <c r="C29" s="50">
        <v>229765</v>
      </c>
      <c r="D29" s="50">
        <v>43218</v>
      </c>
      <c r="E29" s="50">
        <v>66024</v>
      </c>
      <c r="F29" s="50">
        <v>6924</v>
      </c>
      <c r="G29" s="50">
        <v>1357</v>
      </c>
      <c r="H29" s="50">
        <v>3229</v>
      </c>
      <c r="I29" s="50">
        <v>2388</v>
      </c>
      <c r="J29" s="50">
        <v>-23</v>
      </c>
      <c r="K29" s="50">
        <v>549</v>
      </c>
      <c r="L29" s="50">
        <v>-884</v>
      </c>
      <c r="M29" s="46">
        <v>-4681</v>
      </c>
      <c r="N29" s="50">
        <v>-1440</v>
      </c>
      <c r="O29" s="40">
        <f t="shared" si="0"/>
        <v>609211</v>
      </c>
      <c r="P29" s="41">
        <v>135199</v>
      </c>
      <c r="Q29" s="62">
        <f>O29+P29</f>
        <v>744410</v>
      </c>
      <c r="R29" s="1"/>
      <c r="S29" s="2"/>
      <c r="T29" s="2"/>
      <c r="U29" s="4"/>
      <c r="V29" s="4"/>
      <c r="W29" s="4"/>
      <c r="X29" s="4"/>
      <c r="Y29" s="4"/>
      <c r="Z29" s="4"/>
      <c r="AA29" s="4"/>
    </row>
    <row r="30" spans="1:32" s="6" customFormat="1" ht="14.25" customHeight="1" x14ac:dyDescent="0.3">
      <c r="A30" s="17" t="s">
        <v>34</v>
      </c>
      <c r="B30" s="52">
        <v>16685837</v>
      </c>
      <c r="C30" s="52">
        <v>12721119</v>
      </c>
      <c r="D30" s="52">
        <v>10963265</v>
      </c>
      <c r="E30" s="52">
        <v>4381630</v>
      </c>
      <c r="F30" s="52">
        <v>499386</v>
      </c>
      <c r="G30" s="52">
        <v>241721</v>
      </c>
      <c r="H30" s="52">
        <v>224732</v>
      </c>
      <c r="I30" s="52">
        <v>153321</v>
      </c>
      <c r="J30" s="52">
        <v>124472</v>
      </c>
      <c r="K30" s="52">
        <v>123285</v>
      </c>
      <c r="L30" s="52">
        <v>38967</v>
      </c>
      <c r="M30" s="52">
        <v>25761</v>
      </c>
      <c r="N30" s="52">
        <v>24785</v>
      </c>
      <c r="O30" s="59">
        <f t="shared" si="0"/>
        <v>46208281</v>
      </c>
      <c r="P30" s="52">
        <v>10699726</v>
      </c>
      <c r="Q30" s="45">
        <f>O30+P30</f>
        <v>56908007</v>
      </c>
      <c r="S30" s="2"/>
      <c r="T30" s="2"/>
    </row>
    <row r="31" spans="1:32" s="6" customFormat="1" ht="14.25" customHeight="1" x14ac:dyDescent="0.25">
      <c r="A31" s="18"/>
      <c r="B31" s="19"/>
      <c r="C31" s="53"/>
      <c r="D31" s="19"/>
      <c r="E31" s="34"/>
      <c r="F31" s="34"/>
      <c r="G31" s="34"/>
      <c r="H31" s="53"/>
      <c r="I31" s="53"/>
      <c r="J31" s="53"/>
      <c r="K31" s="53"/>
      <c r="L31" s="53"/>
      <c r="M31" s="34"/>
      <c r="N31" s="34"/>
      <c r="O31" s="19"/>
      <c r="P31" s="58"/>
      <c r="Q31" s="20"/>
    </row>
    <row r="32" spans="1:32" s="6" customFormat="1" ht="14.25" customHeight="1" x14ac:dyDescent="0.25">
      <c r="A32" s="21" t="s">
        <v>29</v>
      </c>
      <c r="B32" s="22"/>
      <c r="C32" s="22"/>
      <c r="D32" s="22"/>
      <c r="E32" s="22"/>
      <c r="F32" s="22"/>
      <c r="G32" s="22"/>
      <c r="H32" s="22"/>
      <c r="I32" s="22"/>
      <c r="J32" s="22"/>
      <c r="K32" s="22"/>
      <c r="L32" s="22"/>
      <c r="M32" s="22"/>
      <c r="N32" s="22"/>
      <c r="O32" s="22"/>
      <c r="P32" s="22"/>
      <c r="Q32" s="23"/>
    </row>
    <row r="33" spans="1:20" s="6" customFormat="1" ht="14.25" customHeight="1" x14ac:dyDescent="0.25">
      <c r="A33" s="24" t="s">
        <v>36</v>
      </c>
      <c r="B33" s="42">
        <v>19.474770968630803</v>
      </c>
      <c r="C33" s="42">
        <v>18.316180311032564</v>
      </c>
      <c r="D33" s="42">
        <v>19.305805890534184</v>
      </c>
      <c r="E33" s="42">
        <v>21.213205716109055</v>
      </c>
      <c r="F33" s="42">
        <v>17.757860930614683</v>
      </c>
      <c r="G33" s="42">
        <v>30.970257467856797</v>
      </c>
      <c r="H33" s="42">
        <v>19.071278180044164</v>
      </c>
      <c r="I33" s="54">
        <v>18.380969409040212</v>
      </c>
      <c r="J33" s="42">
        <v>15.150968904912125</v>
      </c>
      <c r="K33" s="42">
        <v>18.121161896262297</v>
      </c>
      <c r="L33" s="57">
        <v>18.044972359181234</v>
      </c>
      <c r="M33" s="57">
        <v>131.59454653230586</v>
      </c>
      <c r="N33" s="57">
        <v>18.731778425655975</v>
      </c>
      <c r="O33" s="42">
        <v>19.420947656672023</v>
      </c>
      <c r="P33" s="42" t="s">
        <v>35</v>
      </c>
      <c r="Q33" s="42" t="s">
        <v>35</v>
      </c>
    </row>
    <row r="34" spans="1:20" s="6" customFormat="1" ht="14.25" customHeight="1" x14ac:dyDescent="0.25">
      <c r="A34" s="24" t="s">
        <v>37</v>
      </c>
      <c r="B34" s="42">
        <v>10.63</v>
      </c>
      <c r="C34" s="42">
        <v>18.920000000000002</v>
      </c>
      <c r="D34" s="42">
        <v>20.170000000000002</v>
      </c>
      <c r="E34" s="42">
        <v>15.46</v>
      </c>
      <c r="F34" s="42">
        <v>22.48</v>
      </c>
      <c r="G34" s="42">
        <v>19.190000000000001</v>
      </c>
      <c r="H34" s="42">
        <v>16.36</v>
      </c>
      <c r="I34" s="42">
        <v>13.86</v>
      </c>
      <c r="J34" s="42">
        <v>21.03</v>
      </c>
      <c r="K34" s="42">
        <v>23.53</v>
      </c>
      <c r="L34" s="42">
        <v>2.62</v>
      </c>
      <c r="M34" s="42">
        <v>0</v>
      </c>
      <c r="N34" s="42">
        <v>22.07</v>
      </c>
      <c r="O34" s="42" t="s">
        <v>62</v>
      </c>
      <c r="P34" s="42" t="s">
        <v>35</v>
      </c>
      <c r="Q34" s="42" t="s">
        <v>35</v>
      </c>
    </row>
    <row r="35" spans="1:20" s="6" customFormat="1" ht="14.25" customHeight="1" x14ac:dyDescent="0.25">
      <c r="A35" s="24" t="s">
        <v>39</v>
      </c>
      <c r="B35" s="42">
        <v>738.83</v>
      </c>
      <c r="C35" s="42">
        <v>141.47</v>
      </c>
      <c r="D35" s="42">
        <v>886.47</v>
      </c>
      <c r="E35" s="42">
        <v>181.57</v>
      </c>
      <c r="F35" s="42">
        <v>353.57</v>
      </c>
      <c r="G35" s="42">
        <v>952.06</v>
      </c>
      <c r="H35" s="42">
        <v>181.18</v>
      </c>
      <c r="I35" s="42">
        <v>209.75</v>
      </c>
      <c r="J35" s="42">
        <v>205.69</v>
      </c>
      <c r="K35" s="42">
        <v>212.82</v>
      </c>
      <c r="L35" s="42">
        <v>346.21</v>
      </c>
      <c r="M35" s="42">
        <v>5182.2</v>
      </c>
      <c r="N35" s="42">
        <v>99999.99</v>
      </c>
      <c r="O35" s="42">
        <v>433.63</v>
      </c>
      <c r="P35" s="42" t="s">
        <v>35</v>
      </c>
      <c r="Q35" s="42" t="s">
        <v>35</v>
      </c>
    </row>
    <row r="36" spans="1:20" s="6" customFormat="1" ht="14.25" customHeight="1" x14ac:dyDescent="0.25">
      <c r="A36" s="24" t="s">
        <v>56</v>
      </c>
      <c r="B36" s="42">
        <v>201.64</v>
      </c>
      <c r="C36" s="42">
        <v>121.79</v>
      </c>
      <c r="D36" s="42">
        <v>585.11</v>
      </c>
      <c r="E36" s="42">
        <v>148.66</v>
      </c>
      <c r="F36" s="42">
        <v>156.81</v>
      </c>
      <c r="G36" s="42">
        <v>200.58</v>
      </c>
      <c r="H36" s="42">
        <v>186.24</v>
      </c>
      <c r="I36" s="42">
        <v>133.49</v>
      </c>
      <c r="J36" s="42">
        <v>197.29</v>
      </c>
      <c r="K36" s="42">
        <v>222.63</v>
      </c>
      <c r="L36" s="42">
        <v>134.68</v>
      </c>
      <c r="M36" s="42">
        <v>1058.54</v>
      </c>
      <c r="N36" s="42">
        <v>154.12</v>
      </c>
      <c r="O36" s="42">
        <v>192.95</v>
      </c>
      <c r="P36" s="42" t="s">
        <v>35</v>
      </c>
      <c r="Q36" s="42" t="s">
        <v>35</v>
      </c>
    </row>
    <row r="37" spans="1:20" s="6" customFormat="1" ht="14.25" customHeight="1" x14ac:dyDescent="0.25">
      <c r="A37" s="24" t="s">
        <v>57</v>
      </c>
      <c r="B37" s="42">
        <v>6.33</v>
      </c>
      <c r="C37" s="42">
        <v>6.55</v>
      </c>
      <c r="D37" s="42">
        <v>4.2300000000000004</v>
      </c>
      <c r="E37" s="42">
        <v>9.08</v>
      </c>
      <c r="F37" s="42">
        <v>8.93</v>
      </c>
      <c r="G37" s="42">
        <v>11.8</v>
      </c>
      <c r="H37" s="42">
        <v>5.0199999999999996</v>
      </c>
      <c r="I37" s="42">
        <v>14.1</v>
      </c>
      <c r="J37" s="42">
        <v>3.67</v>
      </c>
      <c r="K37" s="42">
        <v>6.93</v>
      </c>
      <c r="L37" s="42">
        <v>12.46</v>
      </c>
      <c r="M37" s="42">
        <v>35.1</v>
      </c>
      <c r="N37" s="42">
        <v>7.17</v>
      </c>
      <c r="O37" s="42">
        <v>6.28</v>
      </c>
      <c r="P37" s="42" t="s">
        <v>35</v>
      </c>
      <c r="Q37" s="42" t="s">
        <v>35</v>
      </c>
    </row>
    <row r="38" spans="1:20" s="6" customFormat="1" ht="14.25" customHeight="1" x14ac:dyDescent="0.25">
      <c r="A38" s="18"/>
      <c r="B38" s="19"/>
      <c r="C38" s="53"/>
      <c r="D38" s="19"/>
      <c r="E38" s="34"/>
      <c r="F38" s="34"/>
      <c r="G38" s="34"/>
      <c r="H38" s="53"/>
      <c r="I38" s="53"/>
      <c r="J38" s="53"/>
      <c r="K38" s="53"/>
      <c r="L38" s="53"/>
      <c r="M38" s="34"/>
      <c r="N38" s="34"/>
      <c r="O38" s="19"/>
      <c r="P38" s="58"/>
      <c r="Q38" s="20"/>
    </row>
    <row r="39" spans="1:20" s="6" customFormat="1" ht="14.25" customHeight="1" x14ac:dyDescent="0.25">
      <c r="A39" s="21" t="s">
        <v>28</v>
      </c>
      <c r="B39" s="22"/>
      <c r="C39" s="22"/>
      <c r="D39" s="22"/>
      <c r="E39" s="22"/>
      <c r="F39" s="22"/>
      <c r="G39" s="22"/>
      <c r="H39" s="22"/>
      <c r="I39" s="22"/>
      <c r="J39" s="22"/>
      <c r="K39" s="22"/>
      <c r="L39" s="22"/>
      <c r="M39" s="22"/>
      <c r="N39" s="22"/>
      <c r="O39" s="22"/>
      <c r="P39" s="22"/>
      <c r="Q39" s="23"/>
    </row>
    <row r="40" spans="1:20" s="6" customFormat="1" ht="14.25" customHeight="1" x14ac:dyDescent="0.25">
      <c r="A40" s="24" t="s">
        <v>40</v>
      </c>
      <c r="B40" s="42">
        <v>2.0331000000000001</v>
      </c>
      <c r="C40" s="42">
        <v>2.3527</v>
      </c>
      <c r="D40" s="42">
        <v>0.58379999999999999</v>
      </c>
      <c r="E40" s="42">
        <v>2.0657000000000001</v>
      </c>
      <c r="F40" s="42">
        <v>2.0270000000000001</v>
      </c>
      <c r="G40" s="42">
        <v>0.69359999999999999</v>
      </c>
      <c r="H40" s="42">
        <v>2.0198999999999998</v>
      </c>
      <c r="I40" s="42">
        <v>2.2435999999999998</v>
      </c>
      <c r="J40" s="42">
        <v>-2.8000000000000001E-2</v>
      </c>
      <c r="K40" s="42">
        <v>0.61439999999999995</v>
      </c>
      <c r="L40" s="42">
        <v>-3.6137999999999999</v>
      </c>
      <c r="M40" s="42">
        <v>-48.4557</v>
      </c>
      <c r="N40" s="42">
        <v>-10.8184</v>
      </c>
      <c r="O40" s="42">
        <v>1.7754000000000001</v>
      </c>
      <c r="P40" s="42">
        <v>1.72</v>
      </c>
      <c r="Q40" s="42">
        <v>1.7658</v>
      </c>
    </row>
    <row r="41" spans="1:20" s="6" customFormat="1" ht="14.25" customHeight="1" x14ac:dyDescent="0.25">
      <c r="A41" s="24" t="s">
        <v>41</v>
      </c>
      <c r="B41" s="42">
        <v>30.071999999999999</v>
      </c>
      <c r="C41" s="42">
        <v>28.506499999999999</v>
      </c>
      <c r="D41" s="42">
        <v>12.6639</v>
      </c>
      <c r="E41" s="42">
        <v>18.779699999999998</v>
      </c>
      <c r="F41" s="42">
        <v>17.9133</v>
      </c>
      <c r="G41" s="42">
        <v>5.9067999999999996</v>
      </c>
      <c r="H41" s="42">
        <v>35.777900000000002</v>
      </c>
      <c r="I41" s="42">
        <v>13.493</v>
      </c>
      <c r="J41" s="42">
        <v>-0.49299999999999999</v>
      </c>
      <c r="K41" s="42">
        <v>6.5606</v>
      </c>
      <c r="L41" s="42">
        <v>-19.4773</v>
      </c>
      <c r="M41" s="42">
        <v>-137.00649999999999</v>
      </c>
      <c r="N41" s="42">
        <v>-79.750799999999998</v>
      </c>
      <c r="O41" s="42">
        <v>24.526900000000001</v>
      </c>
      <c r="P41" s="42" t="s">
        <v>35</v>
      </c>
      <c r="Q41" s="42" t="s">
        <v>35</v>
      </c>
    </row>
    <row r="42" spans="1:20" s="6" customFormat="1" ht="14.25" customHeight="1" x14ac:dyDescent="0.25">
      <c r="A42" s="18"/>
      <c r="B42" s="19"/>
      <c r="C42" s="19"/>
      <c r="D42" s="34"/>
      <c r="F42" s="34"/>
      <c r="G42" s="34"/>
      <c r="H42" s="34"/>
      <c r="I42" s="31"/>
      <c r="J42" s="31"/>
      <c r="K42" s="31"/>
      <c r="L42" s="34"/>
      <c r="M42" s="34"/>
      <c r="N42" s="34"/>
      <c r="O42" s="19"/>
      <c r="P42" s="34"/>
      <c r="Q42" s="20"/>
    </row>
    <row r="43" spans="1:20" s="6" customFormat="1" ht="13.5" x14ac:dyDescent="0.25">
      <c r="A43" s="21" t="s">
        <v>15</v>
      </c>
      <c r="B43" s="22"/>
      <c r="C43" s="22"/>
      <c r="D43" s="22"/>
      <c r="E43" s="22"/>
      <c r="F43" s="22"/>
      <c r="G43" s="22"/>
      <c r="H43" s="22"/>
      <c r="I43" s="32"/>
      <c r="J43" s="36"/>
      <c r="K43" s="32"/>
      <c r="L43" s="22"/>
      <c r="M43" s="22"/>
      <c r="N43" s="22"/>
      <c r="O43" s="22"/>
      <c r="P43" s="22"/>
      <c r="Q43" s="23"/>
    </row>
    <row r="44" spans="1:20" s="6" customFormat="1" ht="14.25" customHeight="1" x14ac:dyDescent="0.25">
      <c r="A44" s="24" t="s">
        <v>42</v>
      </c>
      <c r="B44" s="37" t="s">
        <v>16</v>
      </c>
      <c r="C44" s="37" t="s">
        <v>16</v>
      </c>
      <c r="D44" s="25" t="s">
        <v>16</v>
      </c>
      <c r="E44" s="25" t="s">
        <v>16</v>
      </c>
      <c r="F44" s="37" t="s">
        <v>16</v>
      </c>
      <c r="G44" s="47" t="s">
        <v>16</v>
      </c>
      <c r="H44" s="37" t="s">
        <v>16</v>
      </c>
      <c r="I44" s="37" t="s">
        <v>16</v>
      </c>
      <c r="J44" s="37" t="s">
        <v>16</v>
      </c>
      <c r="K44" s="37" t="s">
        <v>16</v>
      </c>
      <c r="L44" s="37" t="s">
        <v>16</v>
      </c>
      <c r="M44" s="47" t="s">
        <v>16</v>
      </c>
      <c r="N44" s="25" t="s">
        <v>16</v>
      </c>
      <c r="O44" s="38" t="s">
        <v>35</v>
      </c>
      <c r="P44" s="38" t="s">
        <v>35</v>
      </c>
      <c r="Q44" s="25" t="s">
        <v>12</v>
      </c>
      <c r="R44" s="29"/>
    </row>
    <row r="45" spans="1:20" ht="13.5" customHeight="1" x14ac:dyDescent="0.25">
      <c r="A45" s="24" t="s">
        <v>3</v>
      </c>
      <c r="B45" s="37" t="s">
        <v>4</v>
      </c>
      <c r="C45" s="37" t="s">
        <v>4</v>
      </c>
      <c r="D45" s="37" t="s">
        <v>4</v>
      </c>
      <c r="E45" s="37" t="s">
        <v>4</v>
      </c>
      <c r="F45" s="37" t="s">
        <v>4</v>
      </c>
      <c r="G45" s="48" t="s">
        <v>4</v>
      </c>
      <c r="H45" s="37" t="s">
        <v>4</v>
      </c>
      <c r="I45" s="37" t="s">
        <v>4</v>
      </c>
      <c r="J45" s="37" t="s">
        <v>4</v>
      </c>
      <c r="K45" s="37" t="s">
        <v>4</v>
      </c>
      <c r="L45" s="37" t="s">
        <v>4</v>
      </c>
      <c r="M45" s="47" t="s">
        <v>4</v>
      </c>
      <c r="N45" s="25" t="s">
        <v>4</v>
      </c>
      <c r="O45" s="38" t="s">
        <v>35</v>
      </c>
      <c r="P45" s="38" t="s">
        <v>35</v>
      </c>
      <c r="Q45" s="35" t="s">
        <v>35</v>
      </c>
      <c r="R45" s="1"/>
      <c r="S45" s="1"/>
      <c r="T45" s="1"/>
    </row>
    <row r="46" spans="1:20" ht="13" x14ac:dyDescent="0.25">
      <c r="A46" s="18"/>
      <c r="B46" s="19"/>
      <c r="C46" s="19"/>
      <c r="D46" s="19"/>
      <c r="E46" s="19"/>
      <c r="F46" s="19"/>
      <c r="G46" s="19"/>
      <c r="H46" s="19"/>
      <c r="I46" s="19"/>
      <c r="J46" s="19"/>
      <c r="K46" s="19"/>
      <c r="L46" s="19"/>
      <c r="M46" s="19"/>
      <c r="N46" s="19"/>
      <c r="O46" s="19"/>
      <c r="P46" s="19"/>
      <c r="Q46" s="19"/>
      <c r="R46" s="19"/>
      <c r="S46" s="19"/>
      <c r="T46" s="20"/>
    </row>
    <row r="47" spans="1:20" ht="15.75" customHeight="1" x14ac:dyDescent="0.25">
      <c r="A47" s="28" t="s">
        <v>13</v>
      </c>
      <c r="B47" s="26"/>
      <c r="C47" s="27"/>
      <c r="D47" s="27"/>
      <c r="E47" s="27"/>
      <c r="F47" s="27"/>
      <c r="G47" s="27"/>
      <c r="H47" s="27"/>
      <c r="I47" s="27"/>
      <c r="J47" s="27"/>
      <c r="K47" s="27"/>
      <c r="L47" s="27"/>
      <c r="M47" s="27"/>
      <c r="N47" s="27"/>
      <c r="O47" s="27"/>
      <c r="P47" s="27"/>
      <c r="Q47" s="27"/>
      <c r="R47" s="27"/>
      <c r="S47" s="27"/>
      <c r="T47" s="27"/>
    </row>
    <row r="48" spans="1:20" ht="26.25" customHeight="1" x14ac:dyDescent="0.25">
      <c r="A48" s="70" t="s">
        <v>45</v>
      </c>
      <c r="B48" s="70"/>
      <c r="C48" s="70"/>
      <c r="D48" s="70"/>
      <c r="E48" s="70"/>
      <c r="F48" s="70"/>
      <c r="G48" s="70"/>
      <c r="H48" s="70"/>
      <c r="I48" s="70"/>
      <c r="J48" s="70"/>
      <c r="K48" s="70"/>
      <c r="L48" s="70"/>
      <c r="M48" s="70"/>
      <c r="N48" s="70"/>
      <c r="O48" s="70"/>
      <c r="P48" s="70"/>
      <c r="Q48" s="70"/>
      <c r="R48" s="70"/>
      <c r="S48" s="70"/>
      <c r="T48" s="70"/>
    </row>
    <row r="49" spans="1:20" ht="26.25" customHeight="1" x14ac:dyDescent="0.25">
      <c r="A49" s="71" t="s">
        <v>46</v>
      </c>
      <c r="B49" s="71"/>
      <c r="C49" s="71"/>
      <c r="D49" s="71"/>
      <c r="E49" s="71"/>
      <c r="F49" s="71"/>
      <c r="G49" s="71"/>
      <c r="H49" s="71"/>
      <c r="I49" s="71"/>
      <c r="J49" s="71"/>
      <c r="K49" s="71"/>
      <c r="L49" s="71"/>
      <c r="M49" s="71"/>
      <c r="N49" s="71"/>
      <c r="O49" s="71"/>
      <c r="P49" s="71"/>
      <c r="Q49" s="71"/>
      <c r="R49" s="71"/>
      <c r="S49" s="71"/>
      <c r="T49" s="71"/>
    </row>
    <row r="50" spans="1:20" ht="26.25" customHeight="1" x14ac:dyDescent="0.25">
      <c r="A50" s="72" t="s">
        <v>55</v>
      </c>
      <c r="B50" s="72"/>
      <c r="C50" s="73"/>
      <c r="D50" s="73"/>
      <c r="E50" s="73"/>
      <c r="F50" s="73"/>
      <c r="G50" s="73"/>
      <c r="H50" s="73"/>
      <c r="I50" s="73"/>
      <c r="J50" s="73"/>
      <c r="K50" s="73"/>
      <c r="L50" s="73"/>
      <c r="M50" s="73"/>
      <c r="N50" s="73"/>
      <c r="O50" s="73"/>
      <c r="P50" s="73"/>
      <c r="Q50" s="73"/>
      <c r="R50" s="73"/>
      <c r="S50" s="73"/>
      <c r="T50" s="73"/>
    </row>
    <row r="51" spans="1:20" ht="12" x14ac:dyDescent="0.25">
      <c r="A51" s="74" t="s">
        <v>47</v>
      </c>
      <c r="B51" s="74"/>
      <c r="C51" s="74"/>
      <c r="D51" s="74"/>
      <c r="E51" s="74"/>
      <c r="F51" s="74"/>
      <c r="G51" s="74"/>
      <c r="H51" s="74"/>
      <c r="I51" s="74"/>
      <c r="J51" s="74"/>
      <c r="K51" s="74"/>
      <c r="L51" s="74"/>
      <c r="M51" s="74"/>
      <c r="N51" s="74"/>
      <c r="O51" s="74"/>
      <c r="P51" s="74"/>
      <c r="Q51" s="74"/>
      <c r="R51" s="74"/>
      <c r="S51" s="74"/>
      <c r="T51" s="74"/>
    </row>
    <row r="52" spans="1:20" ht="12" x14ac:dyDescent="0.25">
      <c r="A52" s="64" t="s">
        <v>58</v>
      </c>
      <c r="B52" s="64"/>
      <c r="C52" s="64"/>
      <c r="D52" s="64"/>
      <c r="E52" s="64"/>
      <c r="F52" s="64"/>
      <c r="G52" s="64"/>
      <c r="H52" s="64"/>
      <c r="I52" s="64"/>
      <c r="J52" s="64"/>
      <c r="K52" s="64"/>
      <c r="L52" s="64"/>
      <c r="M52" s="64"/>
      <c r="N52" s="64"/>
      <c r="O52" s="64"/>
      <c r="P52" s="64"/>
      <c r="Q52" s="64"/>
      <c r="R52" s="64"/>
      <c r="S52" s="64"/>
      <c r="T52" s="64"/>
    </row>
    <row r="53" spans="1:20" ht="12" x14ac:dyDescent="0.25">
      <c r="A53" s="65" t="s">
        <v>59</v>
      </c>
      <c r="B53" s="65"/>
      <c r="C53" s="65"/>
      <c r="D53" s="65"/>
      <c r="E53" s="65"/>
      <c r="F53" s="65"/>
      <c r="G53" s="65"/>
      <c r="H53" s="65"/>
      <c r="I53" s="65"/>
      <c r="J53" s="65"/>
      <c r="K53" s="65"/>
      <c r="L53" s="65"/>
      <c r="M53" s="65"/>
      <c r="N53" s="65"/>
      <c r="O53" s="65"/>
      <c r="P53" s="65"/>
      <c r="Q53" s="65"/>
      <c r="R53" s="65"/>
      <c r="S53" s="65"/>
      <c r="T53" s="65"/>
    </row>
    <row r="54" spans="1:20" ht="26.25" customHeight="1" x14ac:dyDescent="0.3">
      <c r="A54" s="66" t="s">
        <v>60</v>
      </c>
      <c r="B54" s="66"/>
      <c r="C54" s="66"/>
      <c r="D54" s="66"/>
      <c r="E54" s="66"/>
      <c r="F54" s="66"/>
      <c r="G54" s="66"/>
      <c r="H54" s="66"/>
      <c r="I54" s="66"/>
      <c r="J54" s="66"/>
      <c r="K54" s="66"/>
      <c r="L54" s="66"/>
      <c r="M54" s="66"/>
      <c r="N54" s="66"/>
      <c r="O54" s="66"/>
      <c r="P54" s="66"/>
      <c r="Q54" s="66"/>
      <c r="R54" s="66"/>
      <c r="S54" s="66"/>
      <c r="T54" s="33"/>
    </row>
    <row r="55" spans="1:20" ht="26.25" customHeight="1" x14ac:dyDescent="0.25">
      <c r="A55" s="67" t="s">
        <v>61</v>
      </c>
      <c r="B55" s="68"/>
      <c r="C55" s="68"/>
      <c r="D55" s="68"/>
      <c r="E55" s="68"/>
      <c r="F55" s="68"/>
      <c r="G55" s="68"/>
      <c r="H55" s="68"/>
      <c r="I55" s="68"/>
      <c r="J55" s="68"/>
      <c r="K55" s="68"/>
      <c r="L55" s="68"/>
      <c r="M55" s="68"/>
      <c r="N55" s="68"/>
      <c r="O55" s="68"/>
      <c r="P55" s="68"/>
      <c r="Q55" s="68"/>
      <c r="R55" s="68"/>
      <c r="S55" s="68"/>
      <c r="T55" s="68"/>
    </row>
  </sheetData>
  <mergeCells count="10">
    <mergeCell ref="A52:T52"/>
    <mergeCell ref="A53:T53"/>
    <mergeCell ref="A54:S54"/>
    <mergeCell ref="A55:T55"/>
    <mergeCell ref="A1:T1"/>
    <mergeCell ref="A48:T48"/>
    <mergeCell ref="A49:T49"/>
    <mergeCell ref="A50:T50"/>
    <mergeCell ref="A51:T51"/>
    <mergeCell ref="A2:S2"/>
  </mergeCells>
  <hyperlinks>
    <hyperlink ref="F45" r:id="rId1" xr:uid="{A7A72D39-2FC0-4B8A-9C93-3E739DA0EF1B}"/>
    <hyperlink ref="E44" r:id="rId2" xr:uid="{19740534-7FB3-42A4-A410-4BB2B1108C92}"/>
    <hyperlink ref="F44" r:id="rId3" xr:uid="{DC474224-9CCC-45EF-9CF7-601A67D7CF6E}"/>
    <hyperlink ref="Q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H45" r:id="rId12" xr:uid="{C031EDA6-B145-4874-9299-8EB771FD025D}"/>
    <hyperlink ref="H44" r:id="rId13" xr:uid="{C0A71C8B-C7BC-499B-8B45-DAE04C4D45C6}"/>
    <hyperlink ref="K45" r:id="rId14" xr:uid="{47335B50-7678-4A45-9EDC-ED25D640F63E}"/>
    <hyperlink ref="K44" r:id="rId15" xr:uid="{2AFF30F1-B4BF-4BD1-B567-615D1CC6BE7E}"/>
    <hyperlink ref="D45" r:id="rId16" xr:uid="{3CAD4FF3-2CD1-4036-9B39-BA134598B42C}"/>
    <hyperlink ref="D44" r:id="rId17" xr:uid="{22C18DB4-3103-4B93-BF0A-866DFA6AC23B}"/>
    <hyperlink ref="G45" r:id="rId18" xr:uid="{592D32AF-32C7-454F-A930-D9FB75906A6C}"/>
    <hyperlink ref="G44" r:id="rId19" xr:uid="{5A78A20A-2D4F-4072-BC0D-D8F1795E69F5}"/>
    <hyperlink ref="J45" r:id="rId20" xr:uid="{F7B9D401-4E16-4AAE-8D04-D4C8514E8EE9}"/>
    <hyperlink ref="J44" r:id="rId21" xr:uid="{3234DDA4-B929-4154-A51E-C5438D0E1EE6}"/>
    <hyperlink ref="M45" r:id="rId22" xr:uid="{5047980C-C88A-4D2C-8084-4072F8DB68C3}"/>
    <hyperlink ref="M44" r:id="rId23" xr:uid="{26573A0F-FDCC-40E0-9CDC-053344130806}"/>
    <hyperlink ref="L45" r:id="rId24" xr:uid="{7447DBA0-2ED1-41E0-B8EA-AF79E52F077F}"/>
    <hyperlink ref="L44" r:id="rId25" xr:uid="{327EB8C4-8B27-44CE-9C85-B84A40699782}"/>
    <hyperlink ref="N45" r:id="rId26" xr:uid="{EB6BEDE2-8BD6-4A76-BA02-5239DFCF19FE}"/>
    <hyperlink ref="N44" r:id="rId27" xr:uid="{6B492F6C-BFE7-43A5-9133-44E8051C3E30}"/>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E38769-1EBC-4946-B286-075928CEE852}">
  <ds:schemaRefs>
    <ds:schemaRef ds:uri="http://schemas.microsoft.com/sharepoint/v3/contenttype/forms"/>
  </ds:schemaRefs>
</ds:datastoreItem>
</file>

<file path=customXml/itemProps2.xml><?xml version="1.0" encoding="utf-8"?>
<ds:datastoreItem xmlns:ds="http://schemas.openxmlformats.org/officeDocument/2006/customXml" ds:itemID="{C1F038A6-4EAE-41A3-B772-F3890C07C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565706-EDFD-491F-B6D9-82CE4ED0C9AC}">
  <ds:schemaRefs>
    <ds:schemaRef ds:uri="http://purl.org/dc/elements/1.1/"/>
    <ds:schemaRef ds:uri="http://www.w3.org/XML/1998/namespace"/>
    <ds:schemaRef ds:uri="http://purl.org/dc/dcmitype/"/>
    <ds:schemaRef ds:uri="http://schemas.microsoft.com/office/2006/documentManagement/types"/>
    <ds:schemaRef ds:uri="7e70b6e7-6ced-4e27-8b0d-f5e23f436c13"/>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2023-12-21T07:09:15Z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