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1-01 po audito\"/>
    </mc:Choice>
  </mc:AlternateContent>
  <xr:revisionPtr revIDLastSave="0" documentId="13_ncr:1_{1AF4308F-155F-4B6F-AF8F-BE317837652E}" xr6:coauthVersionLast="47" xr6:coauthVersionMax="47" xr10:uidLastSave="{00000000-0000-0000-0000-000000000000}"/>
  <bookViews>
    <workbookView xWindow="-110" yWindow="-110" windowWidth="19420" windowHeight="10420" xr2:uid="{00000000-000D-0000-FFFF-FFFF00000000}"/>
  </bookViews>
  <sheets>
    <sheet name="2022 m. IV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1" i="6" l="1"/>
  <c r="O27" i="6" s="1"/>
  <c r="M21" i="6"/>
  <c r="M27" i="6" s="1"/>
  <c r="M10" i="6"/>
  <c r="M16" i="6" s="1"/>
  <c r="L21" i="6"/>
  <c r="L27" i="6" s="1"/>
  <c r="L10" i="6"/>
  <c r="L16" i="6" s="1"/>
  <c r="N17" i="6"/>
  <c r="P17" i="6" s="1"/>
  <c r="N30" i="6"/>
  <c r="P30" i="6" s="1"/>
  <c r="B21" i="6"/>
  <c r="B27" i="6" s="1"/>
  <c r="C21" i="6"/>
  <c r="C27" i="6" s="1"/>
  <c r="D21" i="6"/>
  <c r="D27" i="6" s="1"/>
  <c r="E21" i="6"/>
  <c r="F21" i="6"/>
  <c r="F27" i="6" s="1"/>
  <c r="G21" i="6"/>
  <c r="G27" i="6" s="1"/>
  <c r="H21" i="6"/>
  <c r="H27" i="6" s="1"/>
  <c r="I21" i="6"/>
  <c r="I27" i="6" s="1"/>
  <c r="J21" i="6"/>
  <c r="J27" i="6" s="1"/>
  <c r="K21" i="6"/>
  <c r="K27" i="6" s="1"/>
  <c r="O10" i="6"/>
  <c r="O16" i="6" s="1"/>
  <c r="K10" i="6"/>
  <c r="K16" i="6" s="1"/>
  <c r="J10" i="6"/>
  <c r="J16" i="6" s="1"/>
  <c r="I10" i="6"/>
  <c r="I16" i="6" s="1"/>
  <c r="H10" i="6"/>
  <c r="H16" i="6" s="1"/>
  <c r="G10" i="6"/>
  <c r="G16" i="6" s="1"/>
  <c r="F10" i="6"/>
  <c r="F16" i="6" s="1"/>
  <c r="E10" i="6"/>
  <c r="D10" i="6"/>
  <c r="D16" i="6" s="1"/>
  <c r="C10" i="6"/>
  <c r="C16" i="6" s="1"/>
  <c r="B10" i="6"/>
  <c r="B16" i="6" s="1"/>
  <c r="N5" i="6"/>
  <c r="P5" i="6" s="1"/>
  <c r="N29" i="6"/>
  <c r="P29" i="6" s="1"/>
  <c r="N28" i="6"/>
  <c r="P28" i="6" s="1"/>
  <c r="N26" i="6"/>
  <c r="P26" i="6" s="1"/>
  <c r="N22" i="6"/>
  <c r="P22" i="6" s="1"/>
  <c r="N23" i="6"/>
  <c r="P23" i="6" s="1"/>
  <c r="N24" i="6"/>
  <c r="P24" i="6" s="1"/>
  <c r="N25" i="6"/>
  <c r="P25" i="6" s="1"/>
  <c r="N20" i="6"/>
  <c r="P20" i="6" s="1"/>
  <c r="N19" i="6"/>
  <c r="P19" i="6" s="1"/>
  <c r="N18" i="6"/>
  <c r="P18" i="6" s="1"/>
  <c r="N11" i="6"/>
  <c r="P11" i="6" s="1"/>
  <c r="N12" i="6"/>
  <c r="P12" i="6" s="1"/>
  <c r="N13" i="6"/>
  <c r="P13" i="6" s="1"/>
  <c r="N14" i="6"/>
  <c r="P14" i="6" s="1"/>
  <c r="N9" i="6"/>
  <c r="P9" i="6" s="1"/>
  <c r="N8" i="6"/>
  <c r="P8" i="6" s="1"/>
  <c r="N7" i="6"/>
  <c r="P7" i="6" s="1"/>
  <c r="N6" i="6"/>
  <c r="P6" i="6" s="1"/>
  <c r="N4" i="6"/>
  <c r="P4" i="6" s="1"/>
  <c r="N15" i="6"/>
  <c r="P15" i="6" s="1"/>
  <c r="N10" i="6" l="1"/>
  <c r="N21" i="6"/>
  <c r="P10" i="6"/>
  <c r="P16" i="6" s="1"/>
  <c r="P21" i="6"/>
  <c r="P27" i="6" s="1"/>
  <c r="E16" i="6"/>
  <c r="N16" i="6" s="1"/>
  <c r="E27" i="6"/>
  <c r="N27" i="6" s="1"/>
</calcChain>
</file>

<file path=xl/sharedStrings.xml><?xml version="1.0" encoding="utf-8"?>
<sst xmlns="http://schemas.openxmlformats.org/spreadsheetml/2006/main" count="110" uniqueCount="67">
  <si>
    <t>Balansinės ataskaitos straipsnis</t>
  </si>
  <si>
    <t>„Swedbank“, AB</t>
  </si>
  <si>
    <t>AB SEB bankas</t>
  </si>
  <si>
    <t>Revolut Bank UAB</t>
  </si>
  <si>
    <t>AB Šiaulių bankas</t>
  </si>
  <si>
    <t>UAB Medicinos bankas</t>
  </si>
  <si>
    <t>PayRay Bank, UAB</t>
  </si>
  <si>
    <t>AB "Mano bankas"</t>
  </si>
  <si>
    <t>UAB GF bankas</t>
  </si>
  <si>
    <t>European Merchant Bank, UAB</t>
  </si>
  <si>
    <t>UAB SME Bank</t>
  </si>
  <si>
    <t>AB "Fjord Bank"</t>
  </si>
  <si>
    <t>Visi bankai           (12 bankų)</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</si>
  <si>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</si>
  <si>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</si>
  <si>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</si>
  <si>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</si>
  <si>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</si>
  <si>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</si>
  <si>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</si>
  <si>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</si>
  <si>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</si>
  <si>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</si>
  <si>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</si>
  <si>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</si>
  <si>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</si>
  <si>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</si>
  <si>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</si>
  <si>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</si>
  <si>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</si>
  <si>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</si>
  <si>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</si>
  <si>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</si>
  <si>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</si>
  <si>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</si>
  <si>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</si>
  <si>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</si>
  <si>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</si>
  <si>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</si>
  <si>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</si>
  <si>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</si>
  <si>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</si>
  <si>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</si>
  <si>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</si>
  <si>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</si>
  <si>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</si>
  <si>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</si>
  <si>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</si>
  <si>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</si>
  <si>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</si>
  <si>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</si>
  <si>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</si>
  <si>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</si>
  <si>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</si>
  <si>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</si>
  <si>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</si>
  <si>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</si>
  <si>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</si>
  <si>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</si>
  <si>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</si>
  <si>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</si>
  <si>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</si>
  <si>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</si>
  <si>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</si>
  <si>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 xml:space="preserve">AS Finora Group </t>
  </si>
  <si>
    <t>Konsoliduoti pagrindiniai bankų sektoriaus veiklos rodikliai (finansinė grupė) (2023 m. sausio 1 d. audituoti duomenys, tūkst. Eur)</t>
  </si>
  <si>
    <t>Duomenų skelbimo data: 2023 m. birželio 22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</si>
</sst>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3"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8"/>
      <color rgb="FFFF000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5">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2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165" fontId="9" fillId="0" borderId="23" xfId="0" applyNumberFormat="1" applyFont="1" applyFill="1" applyBorder="1" applyAlignment="1">
      <alignment horizontal="right" vertical="center" wrapText="1"/>
    </xf>
    <xf numFmtId="167" fontId="9" fillId="0" borderId="17" xfId="0" applyNumberFormat="1" applyFont="1" applyFill="1" applyBorder="1" applyAlignment="1">
      <alignment horizontal="right" wrapText="1" readingOrder="1"/>
    </xf>
    <xf numFmtId="165" fontId="22" fillId="0" borderId="2" xfId="0"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xf numFmtId="166" fontId="9" fillId="0" borderId="2" xfId="0" applyNumberFormat="1" applyFont="1" applyBorder="1" applyAlignment="1">
      <alignment horizontal="right" wrapText="1" readingOrder="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printerSettings" Target="../printerSettings/printerSettings1.bin"/><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revolut.com/en-LT/financial-statement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H55"/>
  <sheetViews>
    <sheetView tabSelected="1" topLeftCell="A4" zoomScale="65" zoomScaleNormal="65" workbookViewId="0">
      <pane xSplit="1" topLeftCell="B1" activePane="topRight" state="frozen"/>
      <selection pane="topRight" activeCell="O21" sqref="O21"/>
    </sheetView>
  </sheetViews>
  <sheetFormatPr defaultColWidth="9.453125" defaultRowHeight="10.5" x14ac:dyDescent="0.25"/>
  <cols>
    <col min="1" max="1" width="49.54296875" style="1" customWidth="1"/>
    <col min="2" max="2" width="13.54296875" style="1" customWidth="1"/>
    <col min="3" max="17" width="13.54296875" style="5" customWidth="1"/>
    <col min="18" max="18" width="5.54296875" style="1" customWidth="1"/>
    <col min="19" max="25" width="9.453125" style="1" bestFit="1" customWidth="1"/>
    <col min="26" max="26" width="10.453125" style="1" bestFit="1" customWidth="1"/>
    <col min="27" max="27" width="9.453125" style="1" bestFit="1" customWidth="1"/>
    <col min="28" max="28" width="10.453125" style="1" bestFit="1" customWidth="1"/>
    <col min="29" max="16384" width="9.453125" style="1"/>
  </cols>
  <sheetData>
    <row r="1" spans="1:34" ht="15" customHeight="1" x14ac:dyDescent="0.25">
      <c r="A1" s="59" t="s">
        <v>65</v>
      </c>
      <c r="B1" s="59"/>
      <c r="C1" s="59"/>
      <c r="D1" s="59"/>
      <c r="E1" s="59"/>
      <c r="F1" s="59"/>
      <c r="G1" s="59"/>
      <c r="H1" s="59"/>
      <c r="I1" s="59"/>
      <c r="J1" s="59"/>
      <c r="K1" s="59"/>
      <c r="L1" s="59"/>
      <c r="M1" s="59"/>
      <c r="N1" s="59"/>
      <c r="O1" s="59"/>
      <c r="P1" s="59"/>
      <c r="Q1" s="59"/>
    </row>
    <row r="2" spans="1:34" x14ac:dyDescent="0.25">
      <c r="A2" s="63" t="s">
        <v>66</v>
      </c>
      <c r="B2" s="63"/>
      <c r="C2" s="63"/>
      <c r="D2" s="63"/>
      <c r="E2" s="63"/>
      <c r="F2" s="63"/>
      <c r="G2" s="63"/>
      <c r="H2" s="63"/>
      <c r="I2" s="63"/>
      <c r="J2" s="63"/>
      <c r="K2" s="63"/>
      <c r="L2" s="63"/>
      <c r="M2" s="63"/>
      <c r="N2" s="63"/>
      <c r="O2" s="63"/>
      <c r="P2" s="63"/>
      <c r="Q2" s="63"/>
    </row>
    <row r="3" spans="1:34" ht="68.5" x14ac:dyDescent="0.3">
      <c r="A3" s="7" t="s">
        <v>0</v>
      </c>
      <c r="B3" s="9" t="s">
        <v>1</v>
      </c>
      <c r="C3" s="9" t="s">
        <v>2</v>
      </c>
      <c r="D3" s="9" t="s">
        <v>3</v>
      </c>
      <c r="E3" s="9" t="s">
        <v>4</v>
      </c>
      <c r="F3" s="9" t="s">
        <v>5</v>
      </c>
      <c r="G3" s="9" t="s">
        <v>6</v>
      </c>
      <c r="H3" s="8" t="s">
        <v>7</v>
      </c>
      <c r="I3" s="9" t="s">
        <v>8</v>
      </c>
      <c r="J3" s="9" t="s">
        <v>9</v>
      </c>
      <c r="K3" s="9" t="s">
        <v>10</v>
      </c>
      <c r="L3" s="9" t="s">
        <v>11</v>
      </c>
      <c r="M3" s="9" t="s">
        <v>64</v>
      </c>
      <c r="N3" s="8" t="s">
        <v>12</v>
      </c>
      <c r="O3" s="8" t="s">
        <v>13</v>
      </c>
      <c r="P3" s="23" t="s">
        <v>14</v>
      </c>
      <c r="Q3" s="1"/>
      <c r="R3" s="2"/>
      <c r="S3" s="2"/>
      <c r="T3" s="2"/>
      <c r="U3" s="2"/>
      <c r="V3" s="2"/>
      <c r="W3" s="2"/>
      <c r="X3" s="2"/>
      <c r="Y3" s="2"/>
    </row>
    <row r="4" spans="1:34" ht="13" x14ac:dyDescent="0.3">
      <c r="A4" s="10" t="s">
        <v>15</v>
      </c>
      <c r="B4" s="38">
        <v>1248376</v>
      </c>
      <c r="C4" s="38">
        <v>445557</v>
      </c>
      <c r="D4" s="38">
        <v>1110256</v>
      </c>
      <c r="E4" s="38">
        <v>1068659</v>
      </c>
      <c r="F4" s="38">
        <v>59218</v>
      </c>
      <c r="G4" s="38">
        <v>22790</v>
      </c>
      <c r="H4" s="38">
        <v>24395</v>
      </c>
      <c r="I4" s="38">
        <v>0</v>
      </c>
      <c r="J4" s="38">
        <v>0</v>
      </c>
      <c r="K4" s="38">
        <v>0</v>
      </c>
      <c r="L4" s="38">
        <v>0</v>
      </c>
      <c r="M4" s="38">
        <v>278</v>
      </c>
      <c r="N4" s="38">
        <f t="shared" ref="N4:N29" si="0">SUM(B4:M4)</f>
        <v>3979529</v>
      </c>
      <c r="O4" s="38">
        <v>1243737</v>
      </c>
      <c r="P4" s="40">
        <f t="shared" ref="P4:P9" si="1">N4+O4</f>
        <v>5223266</v>
      </c>
      <c r="Q4" s="28"/>
      <c r="R4" s="2"/>
      <c r="S4" s="2"/>
      <c r="T4" s="2"/>
      <c r="U4" s="2"/>
      <c r="V4" s="2"/>
      <c r="W4" s="2"/>
      <c r="X4" s="2"/>
      <c r="Y4" s="2"/>
    </row>
    <row r="5" spans="1:34" ht="13" x14ac:dyDescent="0.3">
      <c r="A5" s="11" t="s">
        <v>16</v>
      </c>
      <c r="B5" s="44">
        <v>228</v>
      </c>
      <c r="C5" s="44">
        <v>0</v>
      </c>
      <c r="D5" s="44">
        <v>25</v>
      </c>
      <c r="E5" s="44">
        <v>17017</v>
      </c>
      <c r="F5" s="44">
        <v>37</v>
      </c>
      <c r="G5" s="38">
        <v>0</v>
      </c>
      <c r="H5" s="44">
        <v>0</v>
      </c>
      <c r="I5" s="44">
        <v>0</v>
      </c>
      <c r="J5" s="38">
        <v>0</v>
      </c>
      <c r="K5" s="38">
        <v>0</v>
      </c>
      <c r="L5" s="38">
        <v>24</v>
      </c>
      <c r="M5" s="38">
        <v>0</v>
      </c>
      <c r="N5" s="38">
        <f t="shared" si="0"/>
        <v>17331</v>
      </c>
      <c r="O5" s="38">
        <v>45947</v>
      </c>
      <c r="P5" s="41">
        <f t="shared" si="1"/>
        <v>63278</v>
      </c>
      <c r="Q5" s="28"/>
      <c r="R5" s="2"/>
      <c r="S5" s="2"/>
      <c r="T5" s="2"/>
      <c r="U5" s="2"/>
      <c r="V5" s="2"/>
      <c r="W5" s="2"/>
      <c r="X5" s="2"/>
      <c r="Y5" s="2"/>
    </row>
    <row r="6" spans="1:34" ht="13" x14ac:dyDescent="0.3">
      <c r="A6" s="11" t="s">
        <v>17</v>
      </c>
      <c r="B6" s="44">
        <v>23924</v>
      </c>
      <c r="C6" s="44">
        <v>70850</v>
      </c>
      <c r="D6" s="44">
        <v>1261</v>
      </c>
      <c r="E6" s="44">
        <v>897</v>
      </c>
      <c r="F6" s="44">
        <v>54</v>
      </c>
      <c r="G6" s="38">
        <v>0</v>
      </c>
      <c r="H6" s="44">
        <v>0</v>
      </c>
      <c r="I6" s="44">
        <v>0</v>
      </c>
      <c r="J6" s="38">
        <v>5</v>
      </c>
      <c r="K6" s="38">
        <v>0</v>
      </c>
      <c r="L6" s="38">
        <v>0</v>
      </c>
      <c r="M6" s="38">
        <v>0</v>
      </c>
      <c r="N6" s="38">
        <f t="shared" si="0"/>
        <v>96991</v>
      </c>
      <c r="O6" s="38">
        <v>50270</v>
      </c>
      <c r="P6" s="41">
        <f t="shared" si="1"/>
        <v>147261</v>
      </c>
      <c r="Q6" s="28"/>
      <c r="R6" s="2"/>
      <c r="S6" s="2"/>
      <c r="T6" s="2"/>
      <c r="U6" s="2"/>
      <c r="V6" s="2"/>
      <c r="W6" s="2"/>
      <c r="X6" s="2"/>
      <c r="Y6" s="2"/>
    </row>
    <row r="7" spans="1:34" ht="14.25" customHeight="1" x14ac:dyDescent="0.3">
      <c r="A7" s="11" t="s">
        <v>18</v>
      </c>
      <c r="B7" s="44">
        <v>146406</v>
      </c>
      <c r="C7" s="44">
        <v>156895</v>
      </c>
      <c r="D7" s="44">
        <v>0</v>
      </c>
      <c r="E7" s="44">
        <v>77315</v>
      </c>
      <c r="F7" s="44">
        <v>21134</v>
      </c>
      <c r="G7" s="38">
        <v>0</v>
      </c>
      <c r="H7" s="44">
        <v>86</v>
      </c>
      <c r="I7" s="44">
        <v>88</v>
      </c>
      <c r="J7" s="38">
        <v>0</v>
      </c>
      <c r="K7" s="38">
        <v>0</v>
      </c>
      <c r="L7" s="38">
        <v>0</v>
      </c>
      <c r="M7" s="38">
        <v>0</v>
      </c>
      <c r="N7" s="38">
        <f t="shared" si="0"/>
        <v>401924</v>
      </c>
      <c r="O7" s="38">
        <v>82554</v>
      </c>
      <c r="P7" s="41">
        <f t="shared" si="1"/>
        <v>484478</v>
      </c>
      <c r="Q7" s="28"/>
      <c r="R7" s="2"/>
      <c r="S7" s="2"/>
      <c r="T7" s="2"/>
      <c r="U7" s="2"/>
      <c r="V7" s="2"/>
      <c r="W7" s="2"/>
      <c r="X7" s="2"/>
      <c r="Y7" s="2"/>
      <c r="Z7" s="2"/>
      <c r="AA7" s="2"/>
      <c r="AB7" s="2"/>
      <c r="AC7" s="2"/>
      <c r="AD7" s="2"/>
      <c r="AE7" s="2"/>
      <c r="AF7" s="2"/>
      <c r="AG7" s="2"/>
      <c r="AH7" s="2"/>
    </row>
    <row r="8" spans="1:34" ht="14.25" customHeight="1" x14ac:dyDescent="0.3">
      <c r="A8" s="11" t="s">
        <v>19</v>
      </c>
      <c r="B8" s="44">
        <v>8083014</v>
      </c>
      <c r="C8" s="44">
        <v>2749569</v>
      </c>
      <c r="D8" s="44">
        <v>6921450</v>
      </c>
      <c r="E8" s="44">
        <v>128208</v>
      </c>
      <c r="F8" s="44">
        <v>48067</v>
      </c>
      <c r="G8" s="38">
        <v>43741</v>
      </c>
      <c r="H8" s="44">
        <v>82377</v>
      </c>
      <c r="I8" s="44">
        <v>8411</v>
      </c>
      <c r="J8" s="38">
        <v>81098</v>
      </c>
      <c r="K8" s="38">
        <v>28924</v>
      </c>
      <c r="L8" s="38">
        <v>2966</v>
      </c>
      <c r="M8" s="38">
        <v>0</v>
      </c>
      <c r="N8" s="38">
        <f t="shared" si="0"/>
        <v>18177825</v>
      </c>
      <c r="O8" s="38">
        <v>725883</v>
      </c>
      <c r="P8" s="41">
        <f t="shared" si="1"/>
        <v>18903708</v>
      </c>
      <c r="Q8" s="28"/>
      <c r="R8" s="2"/>
      <c r="S8" s="2"/>
      <c r="T8" s="2"/>
      <c r="U8" s="2"/>
      <c r="V8" s="2"/>
      <c r="W8" s="2"/>
      <c r="X8" s="2"/>
      <c r="Y8" s="2"/>
      <c r="Z8" s="2"/>
      <c r="AA8" s="2"/>
      <c r="AB8" s="2"/>
      <c r="AC8" s="2"/>
      <c r="AD8" s="2"/>
      <c r="AE8" s="2"/>
      <c r="AF8" s="2"/>
      <c r="AG8" s="2"/>
      <c r="AH8" s="2"/>
    </row>
    <row r="9" spans="1:34" ht="14.25" customHeight="1" x14ac:dyDescent="0.3">
      <c r="A9" s="11" t="s">
        <v>20</v>
      </c>
      <c r="B9" s="44">
        <v>530692</v>
      </c>
      <c r="C9" s="44">
        <v>3143390</v>
      </c>
      <c r="D9" s="44">
        <v>13085</v>
      </c>
      <c r="E9" s="44">
        <v>183968</v>
      </c>
      <c r="F9" s="44">
        <v>11154</v>
      </c>
      <c r="G9" s="38">
        <v>22674</v>
      </c>
      <c r="H9" s="44">
        <v>1236</v>
      </c>
      <c r="I9" s="44">
        <v>3817</v>
      </c>
      <c r="J9" s="38">
        <v>9206</v>
      </c>
      <c r="K9" s="38">
        <v>241</v>
      </c>
      <c r="L9" s="38">
        <v>672</v>
      </c>
      <c r="M9" s="38">
        <v>6182</v>
      </c>
      <c r="N9" s="38">
        <f t="shared" si="0"/>
        <v>3926317</v>
      </c>
      <c r="O9" s="38">
        <v>79413</v>
      </c>
      <c r="P9" s="41">
        <f t="shared" si="1"/>
        <v>4005730</v>
      </c>
      <c r="Q9" s="28"/>
      <c r="R9" s="2"/>
      <c r="S9" s="2"/>
      <c r="T9" s="2"/>
      <c r="U9" s="2"/>
      <c r="V9" s="2"/>
      <c r="W9" s="2"/>
      <c r="X9" s="2"/>
      <c r="Y9" s="2"/>
      <c r="Z9" s="2"/>
      <c r="AA9" s="2"/>
      <c r="AB9" s="2"/>
      <c r="AC9" s="2"/>
      <c r="AD9" s="2"/>
      <c r="AE9" s="2"/>
      <c r="AF9" s="2"/>
      <c r="AG9" s="2"/>
      <c r="AH9" s="2"/>
    </row>
    <row r="10" spans="1:34" ht="14.25" customHeight="1" x14ac:dyDescent="0.3">
      <c r="A10" s="12" t="s">
        <v>21</v>
      </c>
      <c r="B10" s="34">
        <f t="shared" ref="B10:K10" si="2">B11+B12+B13+B14</f>
        <v>7750196</v>
      </c>
      <c r="C10" s="34">
        <f t="shared" si="2"/>
        <v>6697650</v>
      </c>
      <c r="D10" s="34">
        <f t="shared" si="2"/>
        <v>232178</v>
      </c>
      <c r="E10" s="34">
        <f t="shared" si="2"/>
        <v>2636968</v>
      </c>
      <c r="F10" s="34">
        <f t="shared" si="2"/>
        <v>263739</v>
      </c>
      <c r="G10" s="34">
        <f t="shared" si="2"/>
        <v>187552</v>
      </c>
      <c r="H10" s="34">
        <f t="shared" si="2"/>
        <v>89128</v>
      </c>
      <c r="I10" s="34">
        <f t="shared" si="2"/>
        <v>115961</v>
      </c>
      <c r="J10" s="34">
        <f t="shared" si="2"/>
        <v>21318</v>
      </c>
      <c r="K10" s="34">
        <f t="shared" si="2"/>
        <v>63269</v>
      </c>
      <c r="L10" s="34">
        <f t="shared" ref="L10:M10" si="3">L11+L12+L13+L14</f>
        <v>20310</v>
      </c>
      <c r="M10" s="34">
        <f t="shared" si="3"/>
        <v>15337</v>
      </c>
      <c r="N10" s="38">
        <f>SUM(B10:M10)</f>
        <v>18093606</v>
      </c>
      <c r="O10" s="34">
        <f>O11+O12+O13+O14</f>
        <v>7857792</v>
      </c>
      <c r="P10" s="36">
        <f>P11+P12+P13+P14</f>
        <v>25951398</v>
      </c>
      <c r="Q10" s="28"/>
      <c r="R10" s="2"/>
      <c r="S10" s="3"/>
      <c r="T10" s="3"/>
      <c r="U10" s="3"/>
      <c r="V10" s="3"/>
      <c r="W10" s="3"/>
      <c r="X10" s="3"/>
      <c r="Y10" s="3"/>
      <c r="Z10" s="3"/>
      <c r="AA10" s="3"/>
      <c r="AB10" s="3"/>
      <c r="AC10" s="3"/>
      <c r="AD10" s="3"/>
      <c r="AE10" s="3"/>
      <c r="AF10" s="3"/>
      <c r="AG10" s="3"/>
      <c r="AH10" s="3"/>
    </row>
    <row r="11" spans="1:34" ht="14.25" customHeight="1" x14ac:dyDescent="0.3">
      <c r="A11" s="13" t="s">
        <v>22</v>
      </c>
      <c r="B11" s="45">
        <v>6077</v>
      </c>
      <c r="C11" s="45">
        <v>129780</v>
      </c>
      <c r="D11" s="45">
        <v>0</v>
      </c>
      <c r="E11" s="45">
        <v>63543</v>
      </c>
      <c r="F11" s="45">
        <v>0</v>
      </c>
      <c r="G11" s="45">
        <v>0</v>
      </c>
      <c r="H11" s="45">
        <v>0</v>
      </c>
      <c r="I11" s="45">
        <v>0</v>
      </c>
      <c r="J11" s="45">
        <v>0</v>
      </c>
      <c r="K11" s="45">
        <v>0</v>
      </c>
      <c r="L11" s="45">
        <v>0</v>
      </c>
      <c r="M11" s="46">
        <v>0</v>
      </c>
      <c r="N11" s="38">
        <f t="shared" si="0"/>
        <v>199400</v>
      </c>
      <c r="O11" s="38">
        <v>135969</v>
      </c>
      <c r="P11" s="42">
        <f>N11+O11</f>
        <v>335369</v>
      </c>
      <c r="Q11" s="28"/>
      <c r="R11" s="2"/>
      <c r="S11" s="3"/>
      <c r="T11" s="3"/>
      <c r="U11" s="3"/>
      <c r="V11" s="3"/>
      <c r="W11" s="3"/>
      <c r="X11" s="3"/>
      <c r="Y11" s="3"/>
      <c r="Z11" s="3"/>
      <c r="AA11" s="3"/>
      <c r="AB11" s="3"/>
      <c r="AC11" s="3"/>
      <c r="AD11" s="3"/>
      <c r="AE11" s="3"/>
      <c r="AF11" s="3"/>
      <c r="AG11" s="3"/>
      <c r="AH11" s="3"/>
    </row>
    <row r="12" spans="1:34" ht="14.25" customHeight="1" x14ac:dyDescent="0.3">
      <c r="A12" s="14" t="s">
        <v>23</v>
      </c>
      <c r="B12" s="45">
        <v>26817</v>
      </c>
      <c r="C12" s="45">
        <v>22826</v>
      </c>
      <c r="D12" s="45">
        <v>1358</v>
      </c>
      <c r="E12" s="45">
        <v>35555</v>
      </c>
      <c r="F12" s="45">
        <v>1123</v>
      </c>
      <c r="G12" s="45">
        <v>0</v>
      </c>
      <c r="H12" s="45">
        <v>2468</v>
      </c>
      <c r="I12" s="45">
        <v>6412</v>
      </c>
      <c r="J12" s="45">
        <v>0</v>
      </c>
      <c r="K12" s="47">
        <v>507</v>
      </c>
      <c r="L12" s="49">
        <v>0</v>
      </c>
      <c r="M12" s="48">
        <v>0</v>
      </c>
      <c r="N12" s="38">
        <f t="shared" si="0"/>
        <v>97066</v>
      </c>
      <c r="O12" s="38">
        <v>1044745</v>
      </c>
      <c r="P12" s="42">
        <f>N12+O12</f>
        <v>1141811</v>
      </c>
      <c r="Q12" s="28"/>
      <c r="R12" s="2"/>
      <c r="S12" s="3"/>
      <c r="T12" s="3"/>
      <c r="U12" s="3"/>
      <c r="V12" s="3"/>
      <c r="W12" s="3"/>
      <c r="X12" s="3"/>
      <c r="Y12" s="3"/>
    </row>
    <row r="13" spans="1:34" ht="14.25" customHeight="1" x14ac:dyDescent="0.3">
      <c r="A13" s="14" t="s">
        <v>24</v>
      </c>
      <c r="B13" s="45">
        <v>2647975</v>
      </c>
      <c r="C13" s="45">
        <v>3035004</v>
      </c>
      <c r="D13" s="45">
        <v>102</v>
      </c>
      <c r="E13" s="45">
        <v>1462377</v>
      </c>
      <c r="F13" s="45">
        <v>155878</v>
      </c>
      <c r="G13" s="45">
        <v>182695</v>
      </c>
      <c r="H13" s="45">
        <v>75014</v>
      </c>
      <c r="I13" s="45">
        <v>0</v>
      </c>
      <c r="J13" s="45">
        <v>21318</v>
      </c>
      <c r="K13" s="45">
        <v>62487</v>
      </c>
      <c r="L13" s="45">
        <v>0</v>
      </c>
      <c r="M13" s="50">
        <v>14481</v>
      </c>
      <c r="N13" s="38">
        <f t="shared" si="0"/>
        <v>7657331</v>
      </c>
      <c r="O13" s="38">
        <v>3120229</v>
      </c>
      <c r="P13" s="42">
        <f>N13+O13</f>
        <v>10777560</v>
      </c>
      <c r="Q13" s="28"/>
      <c r="R13" s="2"/>
      <c r="S13" s="3"/>
      <c r="T13" s="3"/>
      <c r="U13" s="3"/>
      <c r="V13" s="3"/>
      <c r="W13" s="3"/>
      <c r="X13" s="3"/>
      <c r="Y13" s="3"/>
    </row>
    <row r="14" spans="1:34" ht="14.25" customHeight="1" x14ac:dyDescent="0.3">
      <c r="A14" s="14" t="s">
        <v>25</v>
      </c>
      <c r="B14" s="45">
        <v>5069327</v>
      </c>
      <c r="C14" s="45">
        <v>3510040</v>
      </c>
      <c r="D14" s="45">
        <v>230718</v>
      </c>
      <c r="E14" s="45">
        <v>1075493</v>
      </c>
      <c r="F14" s="45">
        <v>106738</v>
      </c>
      <c r="G14" s="45">
        <v>4857</v>
      </c>
      <c r="H14" s="45">
        <v>11646</v>
      </c>
      <c r="I14" s="45">
        <v>109549</v>
      </c>
      <c r="J14" s="45">
        <v>0</v>
      </c>
      <c r="K14" s="45">
        <v>275</v>
      </c>
      <c r="L14" s="45">
        <v>20310</v>
      </c>
      <c r="M14" s="45">
        <v>856</v>
      </c>
      <c r="N14" s="38">
        <f t="shared" si="0"/>
        <v>10139809</v>
      </c>
      <c r="O14" s="38">
        <v>3556849</v>
      </c>
      <c r="P14" s="42">
        <f>N14+O14</f>
        <v>13696658</v>
      </c>
      <c r="Q14" s="28"/>
      <c r="R14" s="2"/>
      <c r="S14" s="2"/>
      <c r="T14" s="2"/>
      <c r="U14" s="2"/>
      <c r="V14" s="2"/>
      <c r="W14" s="2"/>
      <c r="X14" s="2"/>
      <c r="Y14" s="2"/>
    </row>
    <row r="15" spans="1:34" ht="14.25" customHeight="1" x14ac:dyDescent="0.3">
      <c r="A15" s="15" t="s">
        <v>26</v>
      </c>
      <c r="B15" s="46">
        <v>4252022</v>
      </c>
      <c r="C15" s="46">
        <v>3128020</v>
      </c>
      <c r="D15" s="46">
        <v>0</v>
      </c>
      <c r="E15" s="46">
        <v>663791</v>
      </c>
      <c r="F15" s="46">
        <v>34129</v>
      </c>
      <c r="G15" s="46">
        <v>0</v>
      </c>
      <c r="H15" s="46">
        <v>5909</v>
      </c>
      <c r="I15" s="46">
        <v>0</v>
      </c>
      <c r="J15" s="46">
        <v>0</v>
      </c>
      <c r="K15" s="46">
        <v>0</v>
      </c>
      <c r="L15" s="46">
        <v>0</v>
      </c>
      <c r="M15" s="46">
        <v>360</v>
      </c>
      <c r="N15" s="38">
        <f t="shared" si="0"/>
        <v>8084231</v>
      </c>
      <c r="O15" s="38">
        <v>2909594</v>
      </c>
      <c r="P15" s="43">
        <f>N15+O15</f>
        <v>10993825</v>
      </c>
      <c r="Q15" s="28"/>
      <c r="R15" s="2"/>
      <c r="S15" s="2"/>
      <c r="T15" s="2"/>
      <c r="U15" s="2"/>
      <c r="V15" s="2"/>
      <c r="W15" s="2"/>
      <c r="X15" s="2"/>
      <c r="Y15" s="2"/>
    </row>
    <row r="16" spans="1:34" ht="14.25" customHeight="1" x14ac:dyDescent="0.35">
      <c r="A16" s="16" t="s">
        <v>27</v>
      </c>
      <c r="B16" s="35">
        <f t="shared" ref="B16:K16" si="4">B17-B10-B9-B8-B7-B6-B5-B4</f>
        <v>72488</v>
      </c>
      <c r="C16" s="35">
        <f t="shared" si="4"/>
        <v>57771</v>
      </c>
      <c r="D16" s="35">
        <f t="shared" si="4"/>
        <v>505692</v>
      </c>
      <c r="E16" s="35">
        <f t="shared" si="4"/>
        <v>33607</v>
      </c>
      <c r="F16" s="35">
        <f t="shared" si="4"/>
        <v>8301</v>
      </c>
      <c r="G16" s="35">
        <f t="shared" si="4"/>
        <v>3407</v>
      </c>
      <c r="H16" s="35">
        <f t="shared" si="4"/>
        <v>4330</v>
      </c>
      <c r="I16" s="35">
        <f t="shared" si="4"/>
        <v>2235</v>
      </c>
      <c r="J16" s="35">
        <f t="shared" si="4"/>
        <v>3351</v>
      </c>
      <c r="K16" s="35">
        <f t="shared" si="4"/>
        <v>2050</v>
      </c>
      <c r="L16" s="35">
        <f t="shared" ref="L16:M16" si="5">L17-L10-L9-L8-L7-L6-L5-L4</f>
        <v>2293</v>
      </c>
      <c r="M16" s="35">
        <f t="shared" si="5"/>
        <v>2812</v>
      </c>
      <c r="N16" s="38">
        <f t="shared" si="0"/>
        <v>698337</v>
      </c>
      <c r="O16" s="35">
        <f>O17-O10-O9-O8-O7-O6-O5-O4</f>
        <v>133322</v>
      </c>
      <c r="P16" s="37">
        <f t="shared" ref="P16" si="6">P17-P10-P9-P8-P7-P6-P5-P4</f>
        <v>831659</v>
      </c>
      <c r="Q16" s="28"/>
      <c r="R16" s="2"/>
      <c r="S16" s="4"/>
      <c r="T16" s="4"/>
      <c r="U16" s="4"/>
      <c r="V16" s="4"/>
      <c r="W16" s="4"/>
      <c r="X16" s="4"/>
      <c r="Y16" s="4"/>
    </row>
    <row r="17" spans="1:30" ht="14.25" customHeight="1" x14ac:dyDescent="0.3">
      <c r="A17" s="17" t="s">
        <v>28</v>
      </c>
      <c r="B17" s="39">
        <v>17855324</v>
      </c>
      <c r="C17" s="39">
        <v>13321682</v>
      </c>
      <c r="D17" s="39">
        <v>8783947</v>
      </c>
      <c r="E17" s="39">
        <v>4146639</v>
      </c>
      <c r="F17" s="39">
        <v>411704</v>
      </c>
      <c r="G17" s="39">
        <v>280164</v>
      </c>
      <c r="H17" s="39">
        <v>201552</v>
      </c>
      <c r="I17" s="39">
        <v>130512</v>
      </c>
      <c r="J17" s="39">
        <v>114978</v>
      </c>
      <c r="K17" s="39">
        <v>94484</v>
      </c>
      <c r="L17" s="39">
        <v>26265</v>
      </c>
      <c r="M17" s="39">
        <v>24609</v>
      </c>
      <c r="N17" s="39">
        <f t="shared" ref="N17" si="7">SUM(B17:M17)</f>
        <v>45391860</v>
      </c>
      <c r="O17" s="39">
        <v>10218918</v>
      </c>
      <c r="P17" s="37">
        <f>N17+O17</f>
        <v>55610778</v>
      </c>
      <c r="Q17" s="28"/>
      <c r="R17" s="2"/>
      <c r="S17" s="2"/>
      <c r="T17" s="2"/>
      <c r="U17" s="2"/>
      <c r="V17" s="2"/>
      <c r="W17" s="2"/>
      <c r="X17" s="2"/>
      <c r="Y17" s="2"/>
    </row>
    <row r="18" spans="1:30" ht="14.25" customHeight="1" x14ac:dyDescent="0.3">
      <c r="A18" s="16" t="s">
        <v>29</v>
      </c>
      <c r="B18" s="35">
        <v>990514</v>
      </c>
      <c r="C18" s="35">
        <v>14</v>
      </c>
      <c r="D18" s="35">
        <v>0</v>
      </c>
      <c r="E18" s="35">
        <v>624986</v>
      </c>
      <c r="F18" s="35">
        <v>0</v>
      </c>
      <c r="G18" s="35">
        <v>0</v>
      </c>
      <c r="H18" s="35">
        <v>0</v>
      </c>
      <c r="I18" s="35">
        <v>0</v>
      </c>
      <c r="J18" s="35">
        <v>0</v>
      </c>
      <c r="K18" s="35">
        <v>0</v>
      </c>
      <c r="L18" s="35">
        <v>0</v>
      </c>
      <c r="M18" s="35">
        <v>0</v>
      </c>
      <c r="N18" s="35">
        <f t="shared" si="0"/>
        <v>1615514</v>
      </c>
      <c r="O18" s="35">
        <v>0</v>
      </c>
      <c r="P18" s="37">
        <f>N18+O18</f>
        <v>1615514</v>
      </c>
      <c r="Q18" s="28"/>
      <c r="R18" s="2"/>
      <c r="S18" s="2"/>
      <c r="T18" s="2"/>
      <c r="U18" s="2"/>
      <c r="V18" s="2"/>
      <c r="W18" s="2"/>
      <c r="X18" s="2"/>
      <c r="Y18" s="2"/>
    </row>
    <row r="19" spans="1:30" ht="14.25" customHeight="1" x14ac:dyDescent="0.3">
      <c r="A19" s="16" t="s">
        <v>30</v>
      </c>
      <c r="B19" s="35">
        <v>527061</v>
      </c>
      <c r="C19" s="35">
        <v>883908</v>
      </c>
      <c r="D19" s="35">
        <v>1195</v>
      </c>
      <c r="E19" s="35">
        <v>51063</v>
      </c>
      <c r="F19" s="35">
        <v>33</v>
      </c>
      <c r="G19" s="35">
        <v>0</v>
      </c>
      <c r="H19" s="35">
        <v>0</v>
      </c>
      <c r="I19" s="35">
        <v>0</v>
      </c>
      <c r="J19" s="35">
        <v>5639</v>
      </c>
      <c r="K19" s="35">
        <v>0</v>
      </c>
      <c r="L19" s="35">
        <v>0</v>
      </c>
      <c r="M19" s="35">
        <v>0</v>
      </c>
      <c r="N19" s="35">
        <f t="shared" si="0"/>
        <v>1468899</v>
      </c>
      <c r="O19" s="35">
        <v>527133</v>
      </c>
      <c r="P19" s="37">
        <f>N19+O19</f>
        <v>1996032</v>
      </c>
      <c r="Q19" s="28"/>
      <c r="R19" s="2"/>
      <c r="S19" s="2"/>
      <c r="T19" s="2"/>
      <c r="U19" s="2"/>
      <c r="V19" s="2"/>
      <c r="W19" s="2"/>
      <c r="X19" s="2"/>
      <c r="Y19" s="2"/>
      <c r="Z19" s="5"/>
      <c r="AA19" s="5"/>
      <c r="AB19" s="5"/>
      <c r="AC19" s="5"/>
      <c r="AD19" s="5"/>
    </row>
    <row r="20" spans="1:30" ht="14.25" customHeight="1" x14ac:dyDescent="0.3">
      <c r="A20" s="16" t="s">
        <v>17</v>
      </c>
      <c r="B20" s="35">
        <v>25133</v>
      </c>
      <c r="C20" s="35">
        <v>30883</v>
      </c>
      <c r="D20" s="35">
        <v>2800</v>
      </c>
      <c r="E20" s="35">
        <v>7152</v>
      </c>
      <c r="F20" s="35">
        <v>3</v>
      </c>
      <c r="G20" s="35">
        <v>0</v>
      </c>
      <c r="H20" s="35">
        <v>0</v>
      </c>
      <c r="I20" s="35">
        <v>0</v>
      </c>
      <c r="J20" s="35">
        <v>0</v>
      </c>
      <c r="K20" s="35">
        <v>0</v>
      </c>
      <c r="L20" s="35">
        <v>0</v>
      </c>
      <c r="M20" s="35">
        <v>0</v>
      </c>
      <c r="N20" s="35">
        <f t="shared" si="0"/>
        <v>65971</v>
      </c>
      <c r="O20" s="35">
        <v>37706</v>
      </c>
      <c r="P20" s="37">
        <f>N20+O20</f>
        <v>103677</v>
      </c>
      <c r="Q20" s="28"/>
      <c r="R20" s="2"/>
      <c r="S20" s="2"/>
      <c r="T20" s="2"/>
      <c r="U20" s="2"/>
      <c r="V20" s="2"/>
      <c r="W20" s="2"/>
      <c r="X20" s="2"/>
      <c r="Y20" s="2"/>
      <c r="Z20" s="5"/>
      <c r="AA20" s="5"/>
      <c r="AB20" s="5"/>
      <c r="AC20" s="5"/>
      <c r="AD20" s="5"/>
    </row>
    <row r="21" spans="1:30" ht="14.25" customHeight="1" x14ac:dyDescent="0.3">
      <c r="A21" s="12" t="s">
        <v>31</v>
      </c>
      <c r="B21" s="34">
        <f t="shared" ref="B21:K21" si="8">B22+B23+B24+B25</f>
        <v>15039545</v>
      </c>
      <c r="C21" s="34">
        <f t="shared" si="8"/>
        <v>11255674</v>
      </c>
      <c r="D21" s="34">
        <f t="shared" si="8"/>
        <v>8274187</v>
      </c>
      <c r="E21" s="34">
        <f t="shared" si="8"/>
        <v>2782382</v>
      </c>
      <c r="F21" s="34">
        <f t="shared" si="8"/>
        <v>341922</v>
      </c>
      <c r="G21" s="34">
        <f t="shared" si="8"/>
        <v>242281</v>
      </c>
      <c r="H21" s="34">
        <f t="shared" si="8"/>
        <v>186345</v>
      </c>
      <c r="I21" s="34">
        <f t="shared" si="8"/>
        <v>101711</v>
      </c>
      <c r="J21" s="34">
        <f t="shared" si="8"/>
        <v>96080</v>
      </c>
      <c r="K21" s="34">
        <f t="shared" si="8"/>
        <v>85383</v>
      </c>
      <c r="L21" s="34">
        <f t="shared" ref="L21:M21" si="9">L22+L23+L24+L25</f>
        <v>19715</v>
      </c>
      <c r="M21" s="34">
        <f t="shared" si="9"/>
        <v>14624</v>
      </c>
      <c r="N21" s="35">
        <f t="shared" si="0"/>
        <v>38439849</v>
      </c>
      <c r="O21" s="64">
        <f>O22+O23+O24+O25</f>
        <v>7960813</v>
      </c>
      <c r="P21" s="36">
        <f t="shared" ref="P21" si="10">P22+P23+P24+P25</f>
        <v>46400662</v>
      </c>
      <c r="Q21" s="28"/>
      <c r="R21" s="2"/>
      <c r="S21" s="3"/>
      <c r="T21" s="3"/>
      <c r="U21" s="3"/>
      <c r="V21" s="3"/>
      <c r="W21" s="3"/>
      <c r="X21" s="3"/>
      <c r="Y21" s="3"/>
    </row>
    <row r="22" spans="1:30" ht="14.25" customHeight="1" x14ac:dyDescent="0.3">
      <c r="A22" s="13" t="s">
        <v>32</v>
      </c>
      <c r="B22" s="45">
        <v>1679819</v>
      </c>
      <c r="C22" s="45">
        <v>712569</v>
      </c>
      <c r="D22" s="45">
        <v>0</v>
      </c>
      <c r="E22" s="45">
        <v>273784</v>
      </c>
      <c r="F22" s="45">
        <v>4467</v>
      </c>
      <c r="G22" s="45">
        <v>0</v>
      </c>
      <c r="H22" s="45">
        <v>0</v>
      </c>
      <c r="I22" s="45">
        <v>0</v>
      </c>
      <c r="J22" s="45">
        <v>0</v>
      </c>
      <c r="K22" s="45">
        <v>0</v>
      </c>
      <c r="L22" s="45">
        <v>0</v>
      </c>
      <c r="M22" s="45">
        <v>0</v>
      </c>
      <c r="N22" s="35">
        <f t="shared" si="0"/>
        <v>2670639</v>
      </c>
      <c r="O22" s="35">
        <v>1622185</v>
      </c>
      <c r="P22" s="42">
        <f>N22+O22</f>
        <v>4292824</v>
      </c>
      <c r="Q22" s="28"/>
      <c r="R22" s="2"/>
      <c r="S22" s="3"/>
      <c r="T22" s="3"/>
      <c r="U22" s="3"/>
      <c r="V22" s="3"/>
      <c r="W22" s="3"/>
      <c r="X22" s="3"/>
      <c r="Y22" s="3"/>
    </row>
    <row r="23" spans="1:30" ht="14.25" customHeight="1" x14ac:dyDescent="0.3">
      <c r="A23" s="13" t="s">
        <v>23</v>
      </c>
      <c r="B23" s="45">
        <v>358640</v>
      </c>
      <c r="C23" s="45">
        <v>371949</v>
      </c>
      <c r="D23" s="45">
        <v>267751</v>
      </c>
      <c r="E23" s="45">
        <v>119609</v>
      </c>
      <c r="F23" s="45">
        <v>3755</v>
      </c>
      <c r="G23" s="45">
        <v>36132</v>
      </c>
      <c r="H23" s="45">
        <v>28859</v>
      </c>
      <c r="I23" s="45">
        <v>0</v>
      </c>
      <c r="J23" s="45">
        <v>54699</v>
      </c>
      <c r="K23" s="45">
        <v>8419</v>
      </c>
      <c r="L23" s="45">
        <v>0</v>
      </c>
      <c r="M23" s="45">
        <v>11378</v>
      </c>
      <c r="N23" s="35">
        <f t="shared" si="0"/>
        <v>1261191</v>
      </c>
      <c r="O23" s="35">
        <v>191622</v>
      </c>
      <c r="P23" s="42">
        <f>N23+O23</f>
        <v>1452813</v>
      </c>
      <c r="Q23" s="28"/>
      <c r="R23" s="2"/>
      <c r="S23" s="3"/>
      <c r="T23" s="3"/>
      <c r="U23" s="3"/>
      <c r="V23" s="3"/>
      <c r="W23" s="3"/>
      <c r="X23" s="3"/>
      <c r="Y23" s="3"/>
    </row>
    <row r="24" spans="1:30" ht="14.25" customHeight="1" x14ac:dyDescent="0.3">
      <c r="A24" s="13" t="s">
        <v>24</v>
      </c>
      <c r="B24" s="45">
        <v>3388101</v>
      </c>
      <c r="C24" s="45">
        <v>4012606</v>
      </c>
      <c r="D24" s="45">
        <v>1271328</v>
      </c>
      <c r="E24" s="45">
        <v>793962</v>
      </c>
      <c r="F24" s="45">
        <v>106886</v>
      </c>
      <c r="G24" s="45">
        <v>0</v>
      </c>
      <c r="H24" s="45">
        <v>52406</v>
      </c>
      <c r="I24" s="45">
        <v>0</v>
      </c>
      <c r="J24" s="45">
        <v>9071</v>
      </c>
      <c r="K24" s="45">
        <v>4065</v>
      </c>
      <c r="L24" s="45">
        <v>0</v>
      </c>
      <c r="M24" s="45">
        <v>0</v>
      </c>
      <c r="N24" s="35">
        <f t="shared" si="0"/>
        <v>9638425</v>
      </c>
      <c r="O24" s="35">
        <v>2896979</v>
      </c>
      <c r="P24" s="42">
        <f>N24+O24</f>
        <v>12535404</v>
      </c>
      <c r="Q24" s="28"/>
      <c r="R24" s="2"/>
      <c r="S24" s="3"/>
      <c r="T24" s="3"/>
      <c r="U24" s="3"/>
      <c r="V24" s="3"/>
      <c r="W24" s="3"/>
      <c r="X24" s="3"/>
      <c r="Y24" s="3"/>
    </row>
    <row r="25" spans="1:30" ht="14.25" customHeight="1" x14ac:dyDescent="0.3">
      <c r="A25" s="15" t="s">
        <v>33</v>
      </c>
      <c r="B25" s="46">
        <v>9612985</v>
      </c>
      <c r="C25" s="46">
        <v>6158550</v>
      </c>
      <c r="D25" s="46">
        <v>6735108</v>
      </c>
      <c r="E25" s="46">
        <v>1595027</v>
      </c>
      <c r="F25" s="46">
        <v>226814</v>
      </c>
      <c r="G25" s="46">
        <v>206149</v>
      </c>
      <c r="H25" s="46">
        <v>105080</v>
      </c>
      <c r="I25" s="46">
        <v>101711</v>
      </c>
      <c r="J25" s="46">
        <v>32310</v>
      </c>
      <c r="K25" s="46">
        <v>72899</v>
      </c>
      <c r="L25" s="46">
        <v>19715</v>
      </c>
      <c r="M25" s="45">
        <v>3246</v>
      </c>
      <c r="N25" s="35">
        <f t="shared" si="0"/>
        <v>24869594</v>
      </c>
      <c r="O25" s="35">
        <v>3250027</v>
      </c>
      <c r="P25" s="43">
        <f>N25+O25</f>
        <v>28119621</v>
      </c>
      <c r="Q25" s="28"/>
      <c r="R25" s="2"/>
      <c r="S25" s="2"/>
      <c r="T25" s="2"/>
      <c r="U25" s="2"/>
      <c r="V25" s="2"/>
      <c r="W25" s="2"/>
      <c r="X25" s="2"/>
      <c r="Y25" s="2"/>
    </row>
    <row r="26" spans="1:30" ht="14.25" customHeight="1" x14ac:dyDescent="0.3">
      <c r="A26" s="16" t="s">
        <v>34</v>
      </c>
      <c r="B26" s="35">
        <v>0</v>
      </c>
      <c r="C26" s="35">
        <v>0</v>
      </c>
      <c r="D26" s="35">
        <v>0</v>
      </c>
      <c r="E26" s="35">
        <v>171231</v>
      </c>
      <c r="F26" s="35">
        <v>2235</v>
      </c>
      <c r="G26" s="35">
        <v>0</v>
      </c>
      <c r="H26" s="35">
        <v>0</v>
      </c>
      <c r="I26" s="35">
        <v>0</v>
      </c>
      <c r="J26" s="35">
        <v>0</v>
      </c>
      <c r="K26" s="35">
        <v>2011</v>
      </c>
      <c r="L26" s="35">
        <v>1028</v>
      </c>
      <c r="M26" s="35">
        <v>1000</v>
      </c>
      <c r="N26" s="35">
        <f t="shared" si="0"/>
        <v>177505</v>
      </c>
      <c r="O26" s="35">
        <v>2965</v>
      </c>
      <c r="P26" s="37">
        <f>N26+O26</f>
        <v>180470</v>
      </c>
      <c r="Q26" s="28"/>
      <c r="R26" s="2"/>
      <c r="S26" s="2"/>
      <c r="T26" s="2"/>
      <c r="U26" s="2"/>
      <c r="V26" s="2"/>
      <c r="W26" s="2"/>
      <c r="X26" s="2"/>
      <c r="Y26" s="2"/>
      <c r="Z26" s="2"/>
      <c r="AA26" s="2"/>
    </row>
    <row r="27" spans="1:30" ht="14.25" customHeight="1" x14ac:dyDescent="0.3">
      <c r="A27" s="16" t="s">
        <v>35</v>
      </c>
      <c r="B27" s="35">
        <f t="shared" ref="B27:K27" si="11">B30-B28-B26-B21-B20-B19-B18</f>
        <v>193577</v>
      </c>
      <c r="C27" s="35">
        <f t="shared" si="11"/>
        <v>149067</v>
      </c>
      <c r="D27" s="35">
        <f t="shared" si="11"/>
        <v>104597</v>
      </c>
      <c r="E27" s="35">
        <f t="shared" si="11"/>
        <v>66787</v>
      </c>
      <c r="F27" s="35">
        <f t="shared" si="11"/>
        <v>19452</v>
      </c>
      <c r="G27" s="35">
        <f t="shared" si="11"/>
        <v>7912</v>
      </c>
      <c r="H27" s="35">
        <f t="shared" si="11"/>
        <v>4788</v>
      </c>
      <c r="I27" s="35">
        <f t="shared" si="11"/>
        <v>5876</v>
      </c>
      <c r="J27" s="35">
        <f t="shared" si="11"/>
        <v>2376</v>
      </c>
      <c r="K27" s="35">
        <f t="shared" si="11"/>
        <v>1143</v>
      </c>
      <c r="L27" s="35">
        <f t="shared" ref="L27:M27" si="12">L30-L28-L26-L21-L20-L19-L18</f>
        <v>483</v>
      </c>
      <c r="M27" s="35">
        <f t="shared" si="12"/>
        <v>5769</v>
      </c>
      <c r="N27" s="35">
        <f t="shared" si="0"/>
        <v>561827</v>
      </c>
      <c r="O27" s="35">
        <f>O30-O28-O26-O21-O20-O19-O18</f>
        <v>1501935</v>
      </c>
      <c r="P27" s="37">
        <f t="shared" ref="P27" si="13">P30-P28-P26-P21-P20-P19-P18</f>
        <v>2063762</v>
      </c>
      <c r="Q27" s="28"/>
      <c r="R27" s="2"/>
      <c r="S27" s="2"/>
      <c r="T27" s="2"/>
      <c r="U27" s="2"/>
      <c r="V27" s="2"/>
      <c r="W27" s="2"/>
      <c r="X27" s="2"/>
      <c r="Y27" s="2"/>
    </row>
    <row r="28" spans="1:30" ht="14.25" customHeight="1" x14ac:dyDescent="0.3">
      <c r="A28" s="12" t="s">
        <v>36</v>
      </c>
      <c r="B28" s="34">
        <v>1079494</v>
      </c>
      <c r="C28" s="34">
        <v>1002136</v>
      </c>
      <c r="D28" s="34">
        <v>401168</v>
      </c>
      <c r="E28" s="34">
        <v>443038</v>
      </c>
      <c r="F28" s="34">
        <v>48059</v>
      </c>
      <c r="G28" s="34">
        <v>29971</v>
      </c>
      <c r="H28" s="34">
        <v>10419</v>
      </c>
      <c r="I28" s="34">
        <v>22925</v>
      </c>
      <c r="J28" s="34">
        <v>10883</v>
      </c>
      <c r="K28" s="34">
        <v>5947</v>
      </c>
      <c r="L28" s="34">
        <v>5039</v>
      </c>
      <c r="M28" s="34">
        <v>3216</v>
      </c>
      <c r="N28" s="35">
        <f t="shared" si="0"/>
        <v>3062295</v>
      </c>
      <c r="O28" s="35">
        <v>188366</v>
      </c>
      <c r="P28" s="36">
        <f>N28+O28</f>
        <v>3250661</v>
      </c>
      <c r="Q28" s="28"/>
      <c r="R28" s="2"/>
      <c r="S28" s="2"/>
      <c r="T28" s="2"/>
      <c r="U28" s="2"/>
      <c r="V28" s="2"/>
      <c r="W28" s="2"/>
      <c r="X28" s="2"/>
      <c r="Y28" s="2"/>
    </row>
    <row r="29" spans="1:30" ht="14.25" customHeight="1" x14ac:dyDescent="0.35">
      <c r="A29" s="13" t="s">
        <v>37</v>
      </c>
      <c r="B29" s="45">
        <v>143316</v>
      </c>
      <c r="C29" s="45">
        <v>172334</v>
      </c>
      <c r="D29" s="45">
        <v>23312</v>
      </c>
      <c r="E29" s="45">
        <v>63615</v>
      </c>
      <c r="F29" s="45">
        <v>5454</v>
      </c>
      <c r="G29" s="45">
        <v>-3683</v>
      </c>
      <c r="H29" s="45">
        <v>1576</v>
      </c>
      <c r="I29" s="45">
        <v>2663</v>
      </c>
      <c r="J29" s="45">
        <v>312</v>
      </c>
      <c r="K29" s="45">
        <v>696</v>
      </c>
      <c r="L29" s="45">
        <v>-1472</v>
      </c>
      <c r="M29" s="45">
        <v>-1152</v>
      </c>
      <c r="N29" s="35">
        <f t="shared" si="0"/>
        <v>406971</v>
      </c>
      <c r="O29" s="35">
        <v>88494</v>
      </c>
      <c r="P29" s="42">
        <f>N29+O29</f>
        <v>495465</v>
      </c>
      <c r="Q29" s="28"/>
      <c r="R29" s="2"/>
      <c r="S29" s="4"/>
      <c r="T29" s="4"/>
      <c r="U29" s="4"/>
      <c r="V29" s="4"/>
      <c r="W29" s="4"/>
      <c r="X29" s="4"/>
      <c r="Y29" s="4"/>
    </row>
    <row r="30" spans="1:30" s="6" customFormat="1" ht="14.25" customHeight="1" x14ac:dyDescent="0.3">
      <c r="A30" s="17" t="s">
        <v>38</v>
      </c>
      <c r="B30" s="39">
        <v>17855324</v>
      </c>
      <c r="C30" s="39">
        <v>13321682</v>
      </c>
      <c r="D30" s="39">
        <v>8783947</v>
      </c>
      <c r="E30" s="39">
        <v>4146639</v>
      </c>
      <c r="F30" s="39">
        <v>411704</v>
      </c>
      <c r="G30" s="39">
        <v>280164</v>
      </c>
      <c r="H30" s="39">
        <v>201552</v>
      </c>
      <c r="I30" s="39">
        <v>130512</v>
      </c>
      <c r="J30" s="39">
        <v>114978</v>
      </c>
      <c r="K30" s="39">
        <v>94484</v>
      </c>
      <c r="L30" s="39">
        <v>26265</v>
      </c>
      <c r="M30" s="39">
        <v>24609</v>
      </c>
      <c r="N30" s="39">
        <f t="shared" ref="N30" si="14">SUM(B30:M30)</f>
        <v>45391860</v>
      </c>
      <c r="O30" s="39">
        <v>10218918</v>
      </c>
      <c r="P30" s="37">
        <f>N30+O30</f>
        <v>55610778</v>
      </c>
      <c r="R30" s="2"/>
    </row>
    <row r="31" spans="1:30" s="6" customFormat="1" ht="14.25" customHeight="1" x14ac:dyDescent="0.25">
      <c r="A31" s="18"/>
      <c r="B31" s="19"/>
      <c r="C31" s="19"/>
      <c r="D31" s="19"/>
      <c r="E31" s="19"/>
      <c r="F31" s="19"/>
      <c r="G31" s="19"/>
      <c r="H31" s="19"/>
      <c r="I31" s="19"/>
      <c r="J31" s="19"/>
      <c r="K31" s="19"/>
      <c r="L31" s="19"/>
      <c r="M31" s="19"/>
      <c r="N31" s="19"/>
      <c r="O31" s="20"/>
      <c r="P31" s="20"/>
    </row>
    <row r="32" spans="1:30" s="6" customFormat="1" ht="14.25" customHeight="1" x14ac:dyDescent="0.25">
      <c r="A32" s="21" t="s">
        <v>39</v>
      </c>
      <c r="B32" s="22"/>
      <c r="C32" s="22"/>
      <c r="D32" s="22"/>
      <c r="E32" s="22"/>
      <c r="F32" s="22"/>
      <c r="G32" s="22"/>
      <c r="H32" s="22"/>
      <c r="I32" s="22"/>
      <c r="J32" s="22"/>
      <c r="K32" s="22"/>
      <c r="L32" s="22"/>
      <c r="M32" s="22"/>
      <c r="N32" s="22"/>
      <c r="O32" s="22"/>
      <c r="P32" s="23"/>
    </row>
    <row r="33" spans="1:17" s="6" customFormat="1" ht="14.25" customHeight="1" x14ac:dyDescent="0.25">
      <c r="A33" s="24" t="s">
        <v>40</v>
      </c>
      <c r="B33" s="33">
        <v>21.76</v>
      </c>
      <c r="C33" s="33">
        <v>18.84</v>
      </c>
      <c r="D33" s="33">
        <v>22.45</v>
      </c>
      <c r="E33" s="33">
        <v>18.96</v>
      </c>
      <c r="F33" s="33">
        <v>22.14</v>
      </c>
      <c r="G33" s="33">
        <v>26.86</v>
      </c>
      <c r="H33" s="33">
        <v>16.86</v>
      </c>
      <c r="I33" s="52">
        <v>19.66</v>
      </c>
      <c r="J33" s="33">
        <v>22.81</v>
      </c>
      <c r="K33" s="33">
        <v>17.77</v>
      </c>
      <c r="L33" s="51">
        <v>24.36</v>
      </c>
      <c r="M33" s="33">
        <v>20.5</v>
      </c>
      <c r="N33" s="33">
        <v>20.43</v>
      </c>
      <c r="O33" s="33" t="s">
        <v>41</v>
      </c>
      <c r="P33" s="33" t="s">
        <v>41</v>
      </c>
    </row>
    <row r="34" spans="1:17" s="6" customFormat="1" ht="14.25" customHeight="1" x14ac:dyDescent="0.25">
      <c r="A34" s="24" t="s">
        <v>42</v>
      </c>
      <c r="B34" s="33">
        <v>15.05</v>
      </c>
      <c r="C34" s="33">
        <v>19.48</v>
      </c>
      <c r="D34" s="33">
        <v>15.94</v>
      </c>
      <c r="E34" s="33">
        <v>11.94</v>
      </c>
      <c r="F34" s="33">
        <v>16.89</v>
      </c>
      <c r="G34" s="33">
        <v>21.14</v>
      </c>
      <c r="H34" s="33">
        <v>18.920000000000002</v>
      </c>
      <c r="I34" s="33">
        <v>9.2899999999999991</v>
      </c>
      <c r="J34" s="33">
        <v>23.09</v>
      </c>
      <c r="K34" s="33">
        <v>16.53</v>
      </c>
      <c r="L34" s="33">
        <v>13.18</v>
      </c>
      <c r="M34" s="54" t="s">
        <v>41</v>
      </c>
      <c r="N34" s="33" t="s">
        <v>41</v>
      </c>
      <c r="O34" s="33" t="s">
        <v>41</v>
      </c>
      <c r="P34" s="33" t="s">
        <v>41</v>
      </c>
    </row>
    <row r="35" spans="1:17" s="6" customFormat="1" ht="14.25" customHeight="1" x14ac:dyDescent="0.2">
      <c r="A35" s="24" t="s">
        <v>43</v>
      </c>
      <c r="B35" s="33">
        <v>367.85</v>
      </c>
      <c r="C35" s="33">
        <v>165.95</v>
      </c>
      <c r="D35" s="33">
        <v>1436.51</v>
      </c>
      <c r="E35" s="33">
        <v>183.76</v>
      </c>
      <c r="F35" s="33">
        <v>418.61</v>
      </c>
      <c r="G35" s="33">
        <v>1683.85</v>
      </c>
      <c r="H35" s="33">
        <v>229.06</v>
      </c>
      <c r="I35" s="33">
        <v>432.82</v>
      </c>
      <c r="J35" s="33">
        <v>306.8</v>
      </c>
      <c r="K35" s="33">
        <v>174.52</v>
      </c>
      <c r="L35" s="33">
        <v>2210.98</v>
      </c>
      <c r="M35" s="53">
        <v>250.63</v>
      </c>
      <c r="N35" s="33">
        <v>389.56</v>
      </c>
      <c r="O35" s="33" t="s">
        <v>41</v>
      </c>
      <c r="P35" s="33" t="s">
        <v>41</v>
      </c>
    </row>
    <row r="36" spans="1:17" s="6" customFormat="1" ht="14.25" customHeight="1" x14ac:dyDescent="0.25">
      <c r="A36" s="24" t="s">
        <v>44</v>
      </c>
      <c r="B36" s="33">
        <v>218.3</v>
      </c>
      <c r="C36" s="33">
        <v>125.97</v>
      </c>
      <c r="D36" s="33">
        <v>892.14</v>
      </c>
      <c r="E36" s="33">
        <v>136.85</v>
      </c>
      <c r="F36" s="33">
        <v>163.31</v>
      </c>
      <c r="G36" s="33">
        <v>158.66</v>
      </c>
      <c r="H36" s="33">
        <v>202.28</v>
      </c>
      <c r="I36" s="33">
        <v>130.44</v>
      </c>
      <c r="J36" s="33">
        <v>231.07</v>
      </c>
      <c r="K36" s="33">
        <v>169.98</v>
      </c>
      <c r="L36" s="33">
        <v>146.69</v>
      </c>
      <c r="M36" s="33">
        <v>177.62</v>
      </c>
      <c r="N36" s="33">
        <v>198.19</v>
      </c>
      <c r="O36" s="33" t="s">
        <v>41</v>
      </c>
      <c r="P36" s="33" t="s">
        <v>41</v>
      </c>
    </row>
    <row r="37" spans="1:17" s="6" customFormat="1" ht="14.25" customHeight="1" x14ac:dyDescent="0.25">
      <c r="A37" s="24" t="s">
        <v>45</v>
      </c>
      <c r="B37" s="33">
        <v>5.63</v>
      </c>
      <c r="C37" s="33">
        <v>5.81</v>
      </c>
      <c r="D37" s="33">
        <v>4.21</v>
      </c>
      <c r="E37" s="33">
        <v>9.0299999999999994</v>
      </c>
      <c r="F37" s="33">
        <v>11.15</v>
      </c>
      <c r="G37" s="33">
        <v>10.09</v>
      </c>
      <c r="H37" s="33">
        <v>4.8099999999999996</v>
      </c>
      <c r="I37" s="33">
        <v>16.510000000000002</v>
      </c>
      <c r="J37" s="33">
        <v>7.61</v>
      </c>
      <c r="K37" s="33">
        <v>4.71</v>
      </c>
      <c r="L37" s="33">
        <v>12.23</v>
      </c>
      <c r="M37" s="33">
        <v>9.31</v>
      </c>
      <c r="N37" s="33">
        <v>5.87</v>
      </c>
      <c r="O37" s="33" t="s">
        <v>41</v>
      </c>
      <c r="P37" s="33" t="s">
        <v>41</v>
      </c>
    </row>
    <row r="38" spans="1:17" s="6" customFormat="1" ht="14.25" customHeight="1" x14ac:dyDescent="0.25">
      <c r="A38" s="18"/>
      <c r="B38" s="19"/>
      <c r="C38" s="19"/>
      <c r="D38" s="19"/>
      <c r="E38" s="19"/>
      <c r="F38" s="19"/>
      <c r="G38" s="19"/>
      <c r="H38" s="19"/>
      <c r="I38" s="19"/>
      <c r="J38" s="19"/>
      <c r="K38" s="19"/>
      <c r="L38" s="19"/>
      <c r="M38" s="19"/>
      <c r="N38" s="19"/>
      <c r="O38" s="20"/>
      <c r="P38" s="20"/>
    </row>
    <row r="39" spans="1:17" s="6" customFormat="1" ht="14.25" customHeight="1" x14ac:dyDescent="0.25">
      <c r="A39" s="21" t="s">
        <v>46</v>
      </c>
      <c r="B39" s="22"/>
      <c r="C39" s="22"/>
      <c r="D39" s="22"/>
      <c r="E39" s="22"/>
      <c r="F39" s="22"/>
      <c r="G39" s="22"/>
      <c r="H39" s="22"/>
      <c r="I39" s="22"/>
      <c r="J39" s="22"/>
      <c r="K39" s="22"/>
      <c r="L39" s="22"/>
      <c r="M39" s="22"/>
      <c r="N39" s="22"/>
      <c r="O39" s="22"/>
      <c r="P39" s="23"/>
    </row>
    <row r="40" spans="1:17" s="6" customFormat="1" ht="14.25" customHeight="1" x14ac:dyDescent="0.25">
      <c r="A40" s="24" t="s">
        <v>47</v>
      </c>
      <c r="B40" s="33">
        <v>0.82720000000000005</v>
      </c>
      <c r="C40" s="33">
        <v>1.4132</v>
      </c>
      <c r="D40" s="33">
        <v>0.53080000000000005</v>
      </c>
      <c r="E40" s="33">
        <v>1.5765</v>
      </c>
      <c r="F40" s="33">
        <v>1.3308</v>
      </c>
      <c r="G40" s="33">
        <v>-1.5971</v>
      </c>
      <c r="H40" s="33">
        <v>1.0134000000000001</v>
      </c>
      <c r="I40" s="33">
        <v>2.3382000000000001</v>
      </c>
      <c r="J40" s="33">
        <v>0.30840000000000001</v>
      </c>
      <c r="K40" s="33">
        <v>0.9738</v>
      </c>
      <c r="L40" s="33">
        <v>-7.7582000000000004</v>
      </c>
      <c r="M40" s="33">
        <v>-9.3623999999999992</v>
      </c>
      <c r="N40" s="33">
        <v>1.0307999999999999</v>
      </c>
      <c r="O40" s="33">
        <v>0.90839999999999999</v>
      </c>
      <c r="P40" s="33">
        <v>1.0065999999999999</v>
      </c>
    </row>
    <row r="41" spans="1:17" s="6" customFormat="1" ht="14.25" customHeight="1" x14ac:dyDescent="0.25">
      <c r="A41" s="24" t="s">
        <v>48</v>
      </c>
      <c r="B41" s="33">
        <v>13.462199999999999</v>
      </c>
      <c r="C41" s="33">
        <v>17.719100000000001</v>
      </c>
      <c r="D41" s="33">
        <v>11.6221</v>
      </c>
      <c r="E41" s="33">
        <v>14.9535</v>
      </c>
      <c r="F41" s="33">
        <v>12.0314</v>
      </c>
      <c r="G41" s="33">
        <v>-11.5556</v>
      </c>
      <c r="H41" s="33">
        <v>16.363800000000001</v>
      </c>
      <c r="I41" s="33">
        <v>12.0944</v>
      </c>
      <c r="J41" s="33">
        <v>2.9085000000000001</v>
      </c>
      <c r="K41" s="33">
        <v>14.3535</v>
      </c>
      <c r="L41" s="33">
        <v>-25.49</v>
      </c>
      <c r="M41" s="33">
        <v>-71.641800000000003</v>
      </c>
      <c r="N41" s="33">
        <v>14.314299999999999</v>
      </c>
      <c r="O41" s="33" t="s">
        <v>41</v>
      </c>
      <c r="P41" s="33" t="s">
        <v>41</v>
      </c>
    </row>
    <row r="42" spans="1:17" s="6" customFormat="1" ht="14.25" customHeight="1" x14ac:dyDescent="0.25">
      <c r="A42" s="18"/>
      <c r="B42" s="19"/>
      <c r="C42" s="19"/>
      <c r="D42" s="19"/>
      <c r="E42" s="19"/>
      <c r="F42" s="19"/>
      <c r="G42" s="19"/>
      <c r="H42" s="19"/>
      <c r="I42" s="19"/>
      <c r="J42" s="19"/>
      <c r="K42" s="19"/>
      <c r="L42" s="19"/>
      <c r="M42" s="19"/>
      <c r="N42" s="19"/>
      <c r="O42" s="19"/>
      <c r="P42" s="20"/>
      <c r="Q42" s="20"/>
    </row>
    <row r="43" spans="1:17" s="6" customFormat="1" ht="13.5" x14ac:dyDescent="0.25">
      <c r="A43" s="21" t="s">
        <v>49</v>
      </c>
      <c r="B43" s="22"/>
      <c r="C43" s="22"/>
      <c r="D43" s="22"/>
      <c r="E43" s="22"/>
      <c r="F43" s="22"/>
      <c r="G43" s="22"/>
      <c r="H43" s="22"/>
      <c r="I43" s="22"/>
      <c r="J43" s="22"/>
      <c r="K43" s="22"/>
      <c r="L43" s="22"/>
      <c r="M43" s="22"/>
      <c r="N43" s="22"/>
      <c r="O43" s="22"/>
      <c r="P43" s="23"/>
    </row>
    <row r="44" spans="1:17" s="6" customFormat="1" ht="14.25" customHeight="1" x14ac:dyDescent="0.25">
      <c r="A44" s="24" t="s">
        <v>50</v>
      </c>
      <c r="B44" s="31" t="s">
        <v>51</v>
      </c>
      <c r="C44" s="31" t="s">
        <v>51</v>
      </c>
      <c r="D44" s="32" t="s">
        <v>51</v>
      </c>
      <c r="E44" s="32" t="s">
        <v>51</v>
      </c>
      <c r="F44" s="31" t="s">
        <v>51</v>
      </c>
      <c r="G44" s="32" t="s">
        <v>51</v>
      </c>
      <c r="H44" s="31" t="s">
        <v>51</v>
      </c>
      <c r="I44" s="31" t="s">
        <v>51</v>
      </c>
      <c r="J44" s="31" t="s">
        <v>51</v>
      </c>
      <c r="K44" s="31" t="s">
        <v>51</v>
      </c>
      <c r="L44" s="32" t="s">
        <v>51</v>
      </c>
      <c r="M44" s="32" t="s">
        <v>51</v>
      </c>
      <c r="N44" s="29" t="s">
        <v>41</v>
      </c>
      <c r="O44" s="29" t="s">
        <v>41</v>
      </c>
      <c r="P44" s="32" t="s">
        <v>52</v>
      </c>
    </row>
    <row r="45" spans="1:17" ht="14.9" customHeight="1" x14ac:dyDescent="0.25">
      <c r="A45" s="24" t="s">
        <v>53</v>
      </c>
      <c r="B45" s="31" t="s">
        <v>54</v>
      </c>
      <c r="C45" s="31" t="s">
        <v>54</v>
      </c>
      <c r="D45" s="31" t="s">
        <v>54</v>
      </c>
      <c r="E45" s="31" t="s">
        <v>54</v>
      </c>
      <c r="F45" s="31" t="s">
        <v>54</v>
      </c>
      <c r="G45" s="31" t="s">
        <v>54</v>
      </c>
      <c r="H45" s="31" t="s">
        <v>54</v>
      </c>
      <c r="I45" s="31" t="s">
        <v>54</v>
      </c>
      <c r="J45" s="31" t="s">
        <v>54</v>
      </c>
      <c r="K45" s="31" t="s">
        <v>54</v>
      </c>
      <c r="L45" s="32" t="s">
        <v>54</v>
      </c>
      <c r="M45" s="32" t="s">
        <v>54</v>
      </c>
      <c r="N45" s="29" t="s">
        <v>41</v>
      </c>
      <c r="O45" s="29" t="s">
        <v>41</v>
      </c>
      <c r="P45" s="30" t="s">
        <v>41</v>
      </c>
    </row>
    <row r="46" spans="1:17" ht="13" x14ac:dyDescent="0.25">
      <c r="A46" s="18"/>
      <c r="B46" s="19"/>
      <c r="C46" s="19"/>
      <c r="D46" s="19"/>
      <c r="E46" s="19"/>
      <c r="F46" s="19"/>
      <c r="G46" s="19"/>
      <c r="H46" s="19"/>
      <c r="I46" s="19"/>
      <c r="J46" s="19"/>
      <c r="K46" s="19"/>
      <c r="L46" s="19"/>
      <c r="M46" s="19"/>
      <c r="N46" s="19"/>
      <c r="O46" s="19"/>
      <c r="P46" s="19"/>
      <c r="Q46" s="19"/>
    </row>
    <row r="47" spans="1:17" ht="15.75" customHeight="1" x14ac:dyDescent="0.25">
      <c r="A47" s="27" t="s">
        <v>55</v>
      </c>
      <c r="B47" s="25"/>
      <c r="C47" s="26"/>
      <c r="D47" s="26"/>
      <c r="E47" s="26"/>
      <c r="F47" s="26"/>
      <c r="G47" s="26"/>
      <c r="H47" s="26"/>
      <c r="I47" s="26"/>
      <c r="J47" s="26"/>
      <c r="K47" s="26"/>
      <c r="L47" s="26"/>
      <c r="M47" s="26"/>
      <c r="N47" s="26"/>
      <c r="O47" s="26"/>
      <c r="P47" s="26"/>
      <c r="Q47" s="26"/>
    </row>
    <row r="48" spans="1:17" ht="26.25" customHeight="1" x14ac:dyDescent="0.25">
      <c r="A48" s="60" t="s">
        <v>56</v>
      </c>
      <c r="B48" s="60"/>
      <c r="C48" s="60"/>
      <c r="D48" s="60"/>
      <c r="E48" s="60"/>
      <c r="F48" s="60"/>
      <c r="G48" s="60"/>
      <c r="H48" s="60"/>
      <c r="I48" s="60"/>
      <c r="J48" s="60"/>
      <c r="K48" s="60"/>
      <c r="L48" s="60"/>
      <c r="M48" s="60"/>
      <c r="N48" s="60"/>
      <c r="O48" s="60"/>
      <c r="P48" s="60"/>
      <c r="Q48" s="60"/>
    </row>
    <row r="49" spans="1:17" ht="26.25" customHeight="1" x14ac:dyDescent="0.25">
      <c r="A49" s="57" t="s">
        <v>57</v>
      </c>
      <c r="B49" s="57"/>
      <c r="C49" s="57"/>
      <c r="D49" s="57"/>
      <c r="E49" s="57"/>
      <c r="F49" s="57"/>
      <c r="G49" s="57"/>
      <c r="H49" s="57"/>
      <c r="I49" s="57"/>
      <c r="J49" s="57"/>
      <c r="K49" s="57"/>
      <c r="L49" s="57"/>
      <c r="M49" s="57"/>
      <c r="N49" s="57"/>
      <c r="O49" s="57"/>
      <c r="P49" s="57"/>
      <c r="Q49" s="57"/>
    </row>
    <row r="50" spans="1:17" ht="26.25" customHeight="1" x14ac:dyDescent="0.25">
      <c r="A50" s="61" t="s">
        <v>58</v>
      </c>
      <c r="B50" s="61"/>
      <c r="C50" s="62"/>
      <c r="D50" s="62"/>
      <c r="E50" s="62"/>
      <c r="F50" s="62"/>
      <c r="G50" s="62"/>
      <c r="H50" s="62"/>
      <c r="I50" s="62"/>
      <c r="J50" s="62"/>
      <c r="K50" s="62"/>
      <c r="L50" s="62"/>
      <c r="M50" s="62"/>
      <c r="N50" s="62"/>
      <c r="O50" s="62"/>
      <c r="P50" s="62"/>
      <c r="Q50" s="62"/>
    </row>
    <row r="51" spans="1:17" ht="12" x14ac:dyDescent="0.25">
      <c r="A51" s="55" t="s">
        <v>59</v>
      </c>
      <c r="B51" s="55"/>
      <c r="C51" s="55"/>
      <c r="D51" s="55"/>
      <c r="E51" s="55"/>
      <c r="F51" s="55"/>
      <c r="G51" s="55"/>
      <c r="H51" s="55"/>
      <c r="I51" s="55"/>
      <c r="J51" s="55"/>
      <c r="K51" s="55"/>
      <c r="L51" s="55"/>
      <c r="M51" s="55"/>
      <c r="N51" s="55"/>
      <c r="O51" s="55"/>
      <c r="P51" s="55"/>
      <c r="Q51" s="55"/>
    </row>
    <row r="52" spans="1:17" ht="12" x14ac:dyDescent="0.25">
      <c r="A52" s="55" t="s">
        <v>60</v>
      </c>
      <c r="B52" s="55"/>
      <c r="C52" s="55"/>
      <c r="D52" s="55"/>
      <c r="E52" s="55"/>
      <c r="F52" s="55"/>
      <c r="G52" s="55"/>
      <c r="H52" s="55"/>
      <c r="I52" s="55"/>
      <c r="J52" s="55"/>
      <c r="K52" s="55"/>
      <c r="L52" s="55"/>
      <c r="M52" s="55"/>
      <c r="N52" s="55"/>
      <c r="O52" s="55"/>
      <c r="P52" s="55"/>
      <c r="Q52" s="55"/>
    </row>
    <row r="53" spans="1:17" ht="12" x14ac:dyDescent="0.25">
      <c r="A53" s="56" t="s">
        <v>61</v>
      </c>
      <c r="B53" s="56"/>
      <c r="C53" s="56"/>
      <c r="D53" s="56"/>
      <c r="E53" s="56"/>
      <c r="F53" s="56"/>
      <c r="G53" s="56"/>
      <c r="H53" s="56"/>
      <c r="I53" s="56"/>
      <c r="J53" s="56"/>
      <c r="K53" s="56"/>
      <c r="L53" s="56"/>
      <c r="M53" s="56"/>
      <c r="N53" s="56"/>
      <c r="O53" s="56"/>
      <c r="P53" s="56"/>
      <c r="Q53" s="56"/>
    </row>
    <row r="54" spans="1:17" ht="26.25" customHeight="1" x14ac:dyDescent="0.25">
      <c r="A54" s="57" t="s">
        <v>62</v>
      </c>
      <c r="B54" s="57"/>
      <c r="C54" s="57"/>
      <c r="D54" s="57"/>
      <c r="E54" s="57"/>
      <c r="F54" s="57"/>
      <c r="G54" s="57"/>
      <c r="H54" s="57"/>
      <c r="I54" s="57"/>
      <c r="J54" s="57"/>
      <c r="K54" s="57"/>
      <c r="L54" s="57"/>
      <c r="M54" s="57"/>
      <c r="N54" s="57"/>
      <c r="O54" s="57"/>
      <c r="P54" s="57"/>
      <c r="Q54" s="57"/>
    </row>
    <row r="55" spans="1:17" ht="26.25" customHeight="1" x14ac:dyDescent="0.25">
      <c r="A55" s="58" t="s">
        <v>63</v>
      </c>
      <c r="B55" s="58"/>
      <c r="C55" s="58"/>
      <c r="D55" s="58"/>
      <c r="E55" s="58"/>
      <c r="F55" s="58"/>
      <c r="G55" s="58"/>
      <c r="H55" s="58"/>
      <c r="I55" s="58"/>
      <c r="J55" s="58"/>
      <c r="K55" s="58"/>
      <c r="L55" s="58"/>
      <c r="M55" s="58"/>
      <c r="N55" s="58"/>
      <c r="O55" s="58"/>
      <c r="P55" s="58"/>
      <c r="Q55" s="58"/>
    </row>
  </sheetData>
  <mergeCells count="10">
    <mergeCell ref="A52:Q52"/>
    <mergeCell ref="A53:Q53"/>
    <mergeCell ref="A54:Q54"/>
    <mergeCell ref="A55:Q55"/>
    <mergeCell ref="A1:Q1"/>
    <mergeCell ref="A48:Q48"/>
    <mergeCell ref="A49:Q49"/>
    <mergeCell ref="A50:Q50"/>
    <mergeCell ref="A51:Q51"/>
    <mergeCell ref="A2:Q2"/>
  </mergeCells>
  <hyperlinks>
    <hyperlink ref="F45" r:id="rId1" xr:uid="{AC6188C3-71E3-41EC-8504-BC3249B83EC7}"/>
    <hyperlink ref="E44" r:id="rId2" xr:uid="{7CD41ADA-F39E-4F1D-9922-D74C686AA7A5}"/>
    <hyperlink ref="F44" r:id="rId3" xr:uid="{6E235C3F-F638-452C-98C4-D49A4D33E2E7}"/>
    <hyperlink ref="P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M45" r:id="rId12" xr:uid="{B087A51F-5E2E-47B0-B938-5A1C120FD24C}"/>
    <hyperlink ref="H45" r:id="rId13" xr:uid="{A8A1B754-DA2F-4B85-8FC7-820966B699EE}"/>
    <hyperlink ref="H44" r:id="rId14" xr:uid="{98CC32A6-99AF-453E-A391-785B56DD1D6F}"/>
    <hyperlink ref="M44" r:id="rId15" xr:uid="{569F521C-6034-4B45-9D75-05735917C4D0}"/>
    <hyperlink ref="J45" r:id="rId16" xr:uid="{8200227A-F747-421A-A355-292C37901BF2}"/>
    <hyperlink ref="J44" r:id="rId17" xr:uid="{FED7CEC7-B2C3-47A3-8798-3F07F43C5069}"/>
    <hyperlink ref="G45" r:id="rId18" xr:uid="{ACE7046E-F471-4D44-92E3-3376A026A618}"/>
    <hyperlink ref="G44" r:id="rId19" xr:uid="{3F569925-D35D-41C2-9C80-7699D40F5A75}"/>
    <hyperlink ref="K45" r:id="rId20" xr:uid="{B5935C49-1E48-4892-8E82-8DFFA31D68BB}"/>
    <hyperlink ref="K44" r:id="rId21" xr:uid="{01B26ABC-14FA-4D50-9714-9DEEF53BF639}"/>
    <hyperlink ref="D45" r:id="rId22" xr:uid="{71A638ED-409C-4327-A090-EE5F851BD033}"/>
    <hyperlink ref="D44" r:id="rId23" xr:uid="{EAB47624-6F6F-4D7E-A853-34AE48531C2B}"/>
    <hyperlink ref="L45" r:id="rId24" xr:uid="{294925F5-FA36-4FB8-B09D-83CDB5A70386}"/>
    <hyperlink ref="L44" r:id="rId25" xr:uid="{409D7451-8C0E-43CE-B997-70B7A1BEE89B}"/>
  </hyperlinks>
  <pageMargins left="0.75" right="0.75" top="1" bottom="1" header="0.5" footer="0.5"/>
  <pageSetup paperSize="9" scale="22" orientation="portrait" r:id="rId26"/>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IV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2023-11-06T20:04:14Z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