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10-01\"/>
    </mc:Choice>
  </mc:AlternateContent>
  <xr:revisionPtr revIDLastSave="0" documentId="13_ncr:1_{4284D819-BA03-40DF-BBA5-19882FB3426C}" xr6:coauthVersionLast="47" xr6:coauthVersionMax="47" xr10:uidLastSave="{00000000-0000-0000-0000-000000000000}"/>
  <bookViews>
    <workbookView xWindow="-110" yWindow="-110" windowWidth="19420" windowHeight="10420" xr2:uid="{00000000-000D-0000-FFFF-FFFF00000000}"/>
  </bookViews>
  <sheets>
    <sheet name="2021 m. III ket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7" i="1" l="1"/>
  <c r="O17" i="1" s="1"/>
  <c r="K10" i="1"/>
  <c r="K16" i="1" s="1"/>
  <c r="J10" i="1"/>
  <c r="J16" i="1" s="1"/>
  <c r="G10" i="1"/>
  <c r="G16" i="1" s="1"/>
  <c r="G21" i="1"/>
  <c r="G27" i="1" s="1"/>
  <c r="J21" i="1"/>
  <c r="J27" i="1" s="1"/>
  <c r="K21" i="1"/>
  <c r="K27" i="1" s="1"/>
  <c r="L10" i="1"/>
  <c r="L16" i="1" s="1"/>
  <c r="M30" i="1"/>
  <c r="O30" i="1" s="1"/>
  <c r="H21" i="1"/>
  <c r="H27" i="1" s="1"/>
  <c r="H10" i="1"/>
  <c r="H16" i="1" s="1"/>
  <c r="E21" i="1"/>
  <c r="E10" i="1"/>
  <c r="E16" i="1" s="1"/>
  <c r="M25" i="1"/>
  <c r="O25" i="1" s="1"/>
  <c r="I10" i="1"/>
  <c r="I16" i="1" s="1"/>
  <c r="L21" i="1"/>
  <c r="L27" i="1" s="1"/>
  <c r="I21" i="1"/>
  <c r="I27" i="1" s="1"/>
  <c r="M19" i="1"/>
  <c r="O19" i="1" s="1"/>
  <c r="M20" i="1"/>
  <c r="O20" i="1" s="1"/>
  <c r="M22" i="1"/>
  <c r="O22" i="1" s="1"/>
  <c r="M23" i="1"/>
  <c r="O23" i="1" s="1"/>
  <c r="M24" i="1"/>
  <c r="O24" i="1" s="1"/>
  <c r="M26" i="1"/>
  <c r="O26" i="1" s="1"/>
  <c r="M28" i="1"/>
  <c r="O28" i="1" s="1"/>
  <c r="M29" i="1"/>
  <c r="O29" i="1" s="1"/>
  <c r="M18" i="1"/>
  <c r="O18" i="1" s="1"/>
  <c r="M5" i="1"/>
  <c r="O5" i="1" s="1"/>
  <c r="M6" i="1"/>
  <c r="O6" i="1" s="1"/>
  <c r="M7" i="1"/>
  <c r="O7" i="1" s="1"/>
  <c r="M8" i="1"/>
  <c r="O8" i="1" s="1"/>
  <c r="M9" i="1"/>
  <c r="O9" i="1" s="1"/>
  <c r="M11" i="1"/>
  <c r="O11" i="1" s="1"/>
  <c r="M12" i="1"/>
  <c r="O12" i="1" s="1"/>
  <c r="M13" i="1"/>
  <c r="O13" i="1" s="1"/>
  <c r="M14" i="1"/>
  <c r="O14" i="1" s="1"/>
  <c r="M15" i="1"/>
  <c r="O15" i="1" s="1"/>
  <c r="M4" i="1"/>
  <c r="O4" i="1" s="1"/>
  <c r="N21" i="1"/>
  <c r="N27" i="1" s="1"/>
  <c r="N10" i="1"/>
  <c r="N16" i="1" s="1"/>
  <c r="B10" i="1"/>
  <c r="B21" i="1"/>
  <c r="B27" i="1" s="1"/>
  <c r="C10" i="1"/>
  <c r="C16" i="1" s="1"/>
  <c r="C21" i="1"/>
  <c r="C27" i="1" s="1"/>
  <c r="F21" i="1"/>
  <c r="F27" i="1" s="1"/>
  <c r="D21" i="1"/>
  <c r="D27" i="1" s="1"/>
  <c r="F10" i="1"/>
  <c r="F16" i="1" s="1"/>
  <c r="D10" i="1"/>
  <c r="D16" i="1" s="1"/>
  <c r="M10" i="1" l="1"/>
  <c r="O10" i="1"/>
  <c r="O16" i="1" s="1"/>
  <c r="M21" i="1"/>
  <c r="O21" i="1"/>
  <c r="O27" i="1" s="1"/>
  <c r="B16" i="1"/>
  <c r="M16" i="1" s="1"/>
  <c r="E27" i="1"/>
  <c r="M27" i="1" s="1"/>
</calcChain>
</file>

<file path=xl/sharedStrings.xml><?xml version="1.0" encoding="utf-8"?>
<sst xmlns="http://schemas.openxmlformats.org/spreadsheetml/2006/main" count="106" uniqueCount="66">
  <si>
    <t>Balansinės ataskaitos straipsnis</t>
  </si>
  <si>
    <t>„Swedbank“, AB</t>
  </si>
  <si>
    <t>AB SEB bankas</t>
  </si>
  <si>
    <t>AB Šiaulių bankas</t>
  </si>
  <si>
    <t>UAB Medicinos bankas</t>
  </si>
  <si>
    <t>Revolut Bank, UAB</t>
  </si>
  <si>
    <t>AB "Mano bankas"</t>
  </si>
  <si>
    <t>UAB GF bankas</t>
  </si>
  <si>
    <t>PayRay Bank, UAB</t>
  </si>
  <si>
    <t>European Merchant Bank, UAB</t>
  </si>
  <si>
    <t>UAB SME Bank</t>
  </si>
  <si>
    <t>AB "Fjord Bank"</t>
  </si>
  <si>
    <t>Visi bankai           (11 bankai)</t>
  </si>
  <si>
    <r>
      <t>Visi užsienio bankų filalai       (6 filialai)</t>
    </r>
    <r>
      <rPr>
        <b/>
        <vertAlign val="superscript"/>
        <sz val="10"/>
        <color indexed="9"/>
        <rFont val="Verdana"/>
        <family val="2"/>
        <charset val="186"/>
      </rPr>
      <t>1, 2</t>
    </r>
  </si>
  <si>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</si>
  <si>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</si>
  <si>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</si>
  <si>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</si>
  <si>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</si>
  <si>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</si>
  <si>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</si>
  <si>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</si>
  <si>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</si>
  <si>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</si>
  <si>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</si>
  <si>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</si>
  <si>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</si>
  <si>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</si>
  <si>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</si>
  <si>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</si>
  <si>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</si>
  <si>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</si>
  <si>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</si>
  <si>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</si>
  <si>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</si>
  <si>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</si>
  <si>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</si>
  <si>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</si>
  <si>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</si>
  <si>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</si>
  <si>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</si>
  <si>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</si>
  <si>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</si>
  <si>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</si>
  <si>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</si>
  <si>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</si>
  <si>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</si>
  <si>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8</t>
    </r>
  </si>
  <si>
    <r>
      <t>Nuosavybės grąža (RoE), proc.</t>
    </r>
    <r>
      <rPr>
        <b/>
        <vertAlign val="superscript"/>
        <sz val="10"/>
        <rFont val="Arial Narrow"/>
        <family val="2"/>
      </rPr>
      <t>9</t>
    </r>
  </si>
  <si>
    <t>Kita informacija</t>
  </si>
  <si>
    <r>
      <t>Nepriklausomo auditoriaus išvada</t>
    </r>
    <r>
      <rPr>
        <b/>
        <vertAlign val="superscript"/>
        <sz val="10"/>
        <rFont val="Arial Narrow"/>
        <family val="2"/>
        <charset val="186"/>
      </rPr>
      <t>10</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</si>
  <si>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</si>
  <si>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</si>
  <si>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</si>
  <si>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</si>
  <si>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</si>
  <si>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</si>
  <si>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</si>
  <si>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</si>
  <si>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</si>
  <si>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</si>
  <si>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</si>
  <si>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</si>
  <si>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</si>
  <si>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Konsoliduoti pagrindiniai bankų sektoriaus veiklos rodikliai (finansinė grupė) (2021 m. spalio 1 d. duomenys, tūkst. Eur)</t>
  </si>
  <si>
    <t>Duomenų skelbimo data: 2021 m. gruodžio 15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</si>
</sst>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3"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FF0000"/>
      <name val="Arial Narrow"/>
      <family val="2"/>
    </font>
    <font>
      <sz val="8"/>
      <color rgb="FF00B07D"/>
      <name val="Verdana"/>
      <family val="2"/>
      <charset val="186"/>
    </font>
    <font>
      <b/>
      <sz val="10"/>
      <color rgb="FF00B07D"/>
      <name val="Verdana"/>
      <family val="2"/>
      <charset val="186"/>
    </font>
    <font>
      <u/>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5">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8">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7"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165" fontId="10" fillId="0" borderId="2" xfId="0" applyNumberFormat="1" applyFont="1" applyFill="1" applyBorder="1" applyAlignment="1">
      <alignment horizontal="center" vertical="center" wrapText="1"/>
    </xf>
    <xf numFmtId="0" fontId="19" fillId="2" borderId="0" xfId="0" applyFont="1" applyFill="1"/>
    <xf numFmtId="166" fontId="17" fillId="0" borderId="12" xfId="0" applyNumberFormat="1" applyFont="1" applyFill="1" applyBorder="1" applyAlignment="1">
      <alignment horizontal="right" wrapText="1" readingOrder="1"/>
    </xf>
    <xf numFmtId="0" fontId="10" fillId="0" borderId="1" xfId="0" applyFont="1" applyFill="1" applyBorder="1" applyAlignment="1">
      <alignment horizontal="left" vertical="center" wrapText="1"/>
    </xf>
    <xf numFmtId="3" fontId="18" fillId="0" borderId="2" xfId="1" applyNumberFormat="1" applyFont="1" applyFill="1" applyBorder="1" applyAlignment="1" applyProtection="1">
      <alignment horizontal="center" vertical="center"/>
    </xf>
    <xf numFmtId="3" fontId="22" fillId="0" borderId="2" xfId="1" applyNumberFormat="1" applyFont="1" applyFill="1" applyBorder="1" applyAlignment="1" applyProtection="1">
      <alignment horizontal="center" vertical="center"/>
    </xf>
    <xf numFmtId="165" fontId="10" fillId="0" borderId="2" xfId="0" applyNumberFormat="1" applyFont="1" applyFill="1" applyBorder="1" applyAlignment="1">
      <alignment horizontal="right" vertical="center" wrapText="1"/>
    </xf>
    <xf numFmtId="166" fontId="10" fillId="0" borderId="2" xfId="0" applyNumberFormat="1" applyFont="1" applyFill="1" applyBorder="1" applyAlignment="1">
      <alignment horizontal="right" wrapText="1" readingOrder="1"/>
    </xf>
    <xf numFmtId="166" fontId="10" fillId="0" borderId="21" xfId="0" applyNumberFormat="1" applyFont="1" applyFill="1" applyBorder="1" applyAlignment="1">
      <alignment horizontal="right" wrapText="1" readingOrder="1"/>
    </xf>
    <xf numFmtId="166" fontId="17" fillId="0" borderId="22" xfId="0" applyNumberFormat="1" applyFont="1" applyFill="1" applyBorder="1" applyAlignment="1">
      <alignment horizontal="right" wrapText="1" readingOrder="1"/>
    </xf>
    <xf numFmtId="166" fontId="10" fillId="0" borderId="13" xfId="0" applyNumberFormat="1" applyFont="1" applyFill="1" applyBorder="1" applyAlignment="1">
      <alignment horizontal="right" wrapText="1" readingOrder="1"/>
    </xf>
    <xf numFmtId="166" fontId="17" fillId="0" borderId="14" xfId="0" applyNumberFormat="1" applyFont="1" applyFill="1" applyBorder="1" applyAlignment="1">
      <alignment horizontal="right" wrapText="1" readingOrder="1"/>
    </xf>
    <xf numFmtId="166" fontId="10" fillId="0" borderId="15" xfId="0" applyNumberFormat="1" applyFont="1" applyFill="1" applyBorder="1" applyAlignment="1">
      <alignment horizontal="right" wrapText="1" readingOrder="1"/>
    </xf>
    <xf numFmtId="166" fontId="17" fillId="0" borderId="16" xfId="0" applyNumberFormat="1" applyFont="1" applyFill="1" applyBorder="1" applyAlignment="1">
      <alignment horizontal="right" wrapText="1" readingOrder="1"/>
    </xf>
    <xf numFmtId="166" fontId="10" fillId="0" borderId="19" xfId="0" applyNumberFormat="1" applyFont="1" applyFill="1" applyBorder="1" applyAlignment="1">
      <alignment horizontal="right" wrapText="1" readingOrder="1"/>
    </xf>
    <xf numFmtId="166" fontId="20" fillId="0" borderId="20" xfId="0" applyNumberFormat="1" applyFont="1" applyFill="1" applyBorder="1" applyAlignment="1">
      <alignment horizontal="right" wrapText="1" readingOrder="1"/>
    </xf>
    <xf numFmtId="166" fontId="10" fillId="0" borderId="17" xfId="0" applyNumberFormat="1" applyFont="1" applyFill="1" applyBorder="1" applyAlignment="1">
      <alignment horizontal="right" wrapText="1" readingOrder="1"/>
    </xf>
    <xf numFmtId="166" fontId="20" fillId="0" borderId="18" xfId="0" applyNumberFormat="1" applyFont="1" applyFill="1" applyBorder="1" applyAlignment="1">
      <alignment horizontal="right" wrapText="1" readingOrder="1"/>
    </xf>
    <xf numFmtId="165" fontId="10" fillId="0" borderId="23" xfId="0" applyNumberFormat="1" applyFont="1" applyFill="1" applyBorder="1" applyAlignment="1">
      <alignment horizontal="right" vertical="center" wrapText="1"/>
    </xf>
    <xf numFmtId="166" fontId="17" fillId="0" borderId="2" xfId="0" applyNumberFormat="1" applyFont="1" applyFill="1" applyBorder="1" applyAlignment="1">
      <alignment horizontal="right" wrapText="1" readingOrder="1"/>
    </xf>
    <xf numFmtId="2" fontId="10" fillId="2" borderId="0" xfId="0" applyNumberFormat="1" applyFont="1" applyFill="1" applyBorder="1" applyAlignment="1">
      <alignment horizontal="left" vertical="center" wrapText="1"/>
    </xf>
    <xf numFmtId="0" fontId="21" fillId="2" borderId="24"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2" borderId="0" xfId="0" applyFont="1" applyFill="1" applyAlignment="1">
      <alignment horizontal="left" vertical="center" wrapText="1"/>
    </xf>
    <xf numFmtId="0" fontId="10" fillId="2" borderId="0" xfId="0" applyFont="1" applyFill="1" applyAlignment="1">
      <alignment horizontal="left" wrapText="1"/>
    </xf>
    <xf numFmtId="0" fontId="10" fillId="2" borderId="0" xfId="0" applyFont="1" applyFill="1" applyAlignment="1">
      <alignment horizontal="left" vertical="top" wrapText="1"/>
    </xf>
    <xf numFmtId="0" fontId="14" fillId="2" borderId="0" xfId="0" applyFont="1" applyFill="1" applyAlignment="1">
      <alignment horizontal="left" vertical="top" wrapText="1"/>
    </xf>
    <xf numFmtId="0" fontId="10" fillId="2" borderId="0" xfId="0" applyFont="1" applyFill="1" applyBorder="1" applyAlignment="1">
      <alignment horizontal="left" wrapText="1"/>
    </xf>
    <xf numFmtId="0" fontId="10" fillId="2" borderId="0" xfId="0" applyFont="1" applyFill="1" applyBorder="1" applyAlignment="1">
      <alignment horizontal="left" vertical="top"/>
    </xf>
    <xf numFmtId="0" fontId="10" fillId="0" borderId="0"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6" TargetMode="External"/><Relationship Id="rId18" Type="http://schemas.openxmlformats.org/officeDocument/2006/relationships/hyperlink" Target="https://www.lb.lt/lt/frd-licencijos/view_license?id=478"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www.payray.bank/lt-lt/finansu-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1915" TargetMode="External"/><Relationship Id="rId17" Type="http://schemas.openxmlformats.org/officeDocument/2006/relationships/hyperlink" Target="https://www.fjordbank.lt/apie-mus" TargetMode="External"/><Relationship Id="rId2" Type="http://schemas.openxmlformats.org/officeDocument/2006/relationships/hyperlink" Target="http://www.sb.lt/lt/apie-banka/investuotuojams/finansines-ataskaitos%2C-rodikliai-ir-prospektai/" TargetMode="External"/><Relationship Id="rId16" Type="http://schemas.openxmlformats.org/officeDocument/2006/relationships/hyperlink" Target="https://mano.bank/finansine-atskaitomybe" TargetMode="External"/><Relationship Id="rId20" Type="http://schemas.openxmlformats.org/officeDocument/2006/relationships/hyperlink" Target="https://www.lb.lt/lt/frd-licencijos/view_license?id=476"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www.swedbank.lt/lt/pages/358" TargetMode="External"/><Relationship Id="rId11" Type="http://schemas.openxmlformats.org/officeDocument/2006/relationships/hyperlink" Target="https://www.gfbankas.lt/finansines-ataskaitos/" TargetMode="External"/><Relationship Id="rId24" Type="http://schemas.openxmlformats.org/officeDocument/2006/relationships/printerSettings" Target="../printerSettings/printerSettings1.bin"/><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www.lb.lt/lt/frd-licencijos/view_license?id=470" TargetMode="External"/><Relationship Id="rId23" Type="http://schemas.openxmlformats.org/officeDocument/2006/relationships/hyperlink" Target="https://smebank.lt/apie-mus/" TargetMode="External"/><Relationship Id="rId10" Type="http://schemas.openxmlformats.org/officeDocument/2006/relationships/hyperlink" Target="https://www.lb.lt/lt/frd-licencijos/view_license?id=1857" TargetMode="External"/><Relationship Id="rId19" Type="http://schemas.openxmlformats.org/officeDocument/2006/relationships/hyperlink" Target="https://europeanmerchantbank.com/lt/ataskaitos"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www.revolut.com/lt-LT/apie-revolut" TargetMode="External"/><Relationship Id="rId22" Type="http://schemas.openxmlformats.org/officeDocument/2006/relationships/hyperlink" Target="https://www.lb.lt/lt/frd-licencijos/view_license?id=20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5"/>
  <sheetViews>
    <sheetView tabSelected="1" topLeftCell="A16" zoomScale="70" zoomScaleNormal="70" workbookViewId="0">
      <pane xSplit="1" topLeftCell="B1" activePane="topRight" state="frozen"/>
      <selection pane="topRight" activeCell="I36" sqref="I36"/>
    </sheetView>
  </sheetViews>
  <sheetFormatPr defaultColWidth="9.1796875" defaultRowHeight="10.5" x14ac:dyDescent="0.25"/>
  <cols>
    <col min="1" max="1" width="49.81640625" style="1" customWidth="1"/>
    <col min="2" max="2" width="13.54296875" style="1" customWidth="1"/>
    <col min="3" max="16" width="13.54296875" style="5" customWidth="1"/>
    <col min="17" max="17" width="5.7265625" style="1" customWidth="1"/>
    <col min="18" max="24" width="9.26953125" style="1" bestFit="1" customWidth="1"/>
    <col min="25" max="25" width="10.1796875" style="1" bestFit="1" customWidth="1"/>
    <col min="26" max="26" width="9.26953125" style="1" bestFit="1" customWidth="1"/>
    <col min="27" max="27" width="10.1796875" style="1" bestFit="1" customWidth="1"/>
    <col min="28" max="16384" width="9.1796875" style="1"/>
  </cols>
  <sheetData>
    <row r="1" spans="1:34" ht="15" customHeight="1" x14ac:dyDescent="0.25">
      <c r="A1" s="49" t="s">
        <v>64</v>
      </c>
      <c r="B1" s="49"/>
      <c r="C1" s="49"/>
      <c r="D1" s="49"/>
      <c r="E1" s="49"/>
      <c r="F1" s="49"/>
      <c r="G1" s="49"/>
      <c r="H1" s="49"/>
      <c r="I1" s="49"/>
      <c r="J1" s="49"/>
      <c r="K1" s="49"/>
      <c r="L1" s="49"/>
      <c r="M1" s="49"/>
      <c r="N1" s="49"/>
      <c r="O1" s="49"/>
      <c r="P1" s="49"/>
    </row>
    <row r="2" spans="1:34" x14ac:dyDescent="0.25">
      <c r="A2" s="50" t="s">
        <v>65</v>
      </c>
      <c r="B2" s="50"/>
      <c r="C2" s="50"/>
      <c r="D2" s="50"/>
      <c r="E2" s="50"/>
      <c r="F2" s="50"/>
      <c r="G2" s="50"/>
      <c r="H2" s="50"/>
      <c r="I2" s="50"/>
      <c r="J2" s="50"/>
      <c r="K2" s="50"/>
      <c r="L2" s="50"/>
      <c r="M2" s="50"/>
      <c r="N2" s="50"/>
      <c r="O2" s="50"/>
      <c r="P2" s="50"/>
    </row>
    <row r="3" spans="1:34" ht="68.5" x14ac:dyDescent="0.3">
      <c r="A3" s="7" t="s">
        <v>0</v>
      </c>
      <c r="B3" s="9" t="s">
        <v>1</v>
      </c>
      <c r="C3" s="9" t="s">
        <v>2</v>
      </c>
      <c r="D3" s="9" t="s">
        <v>3</v>
      </c>
      <c r="E3" s="9" t="s">
        <v>5</v>
      </c>
      <c r="F3" s="9" t="s">
        <v>4</v>
      </c>
      <c r="G3" s="9" t="s">
        <v>8</v>
      </c>
      <c r="H3" s="9" t="s">
        <v>6</v>
      </c>
      <c r="I3" s="9" t="s">
        <v>7</v>
      </c>
      <c r="J3" s="9" t="s">
        <v>9</v>
      </c>
      <c r="K3" s="9" t="s">
        <v>10</v>
      </c>
      <c r="L3" s="9" t="s">
        <v>11</v>
      </c>
      <c r="M3" s="8" t="s">
        <v>12</v>
      </c>
      <c r="N3" s="8" t="s">
        <v>13</v>
      </c>
      <c r="O3" s="23" t="s">
        <v>14</v>
      </c>
      <c r="P3" s="1"/>
      <c r="Q3" s="2"/>
      <c r="R3" s="2"/>
      <c r="S3" s="2"/>
      <c r="T3" s="2"/>
      <c r="U3" s="2"/>
      <c r="V3" s="2"/>
      <c r="W3" s="2"/>
      <c r="X3" s="2"/>
      <c r="Y3" s="2"/>
    </row>
    <row r="4" spans="1:34" ht="13" x14ac:dyDescent="0.3">
      <c r="A4" s="10" t="s">
        <v>15</v>
      </c>
      <c r="B4" s="38">
        <v>1248468</v>
      </c>
      <c r="C4" s="38">
        <v>479647</v>
      </c>
      <c r="D4" s="38">
        <v>766518</v>
      </c>
      <c r="E4" s="38">
        <v>88</v>
      </c>
      <c r="F4" s="38">
        <v>57647</v>
      </c>
      <c r="G4" s="38"/>
      <c r="H4" s="38">
        <v>16226</v>
      </c>
      <c r="I4" s="38"/>
      <c r="J4" s="38"/>
      <c r="K4" s="38"/>
      <c r="L4" s="38"/>
      <c r="M4" s="38">
        <f t="shared" ref="M4:M30" si="0">SUM(B4:L4)</f>
        <v>2568594</v>
      </c>
      <c r="N4" s="38">
        <v>377740</v>
      </c>
      <c r="O4" s="39">
        <f t="shared" ref="O4:O9" si="1">M4+N4</f>
        <v>2946334</v>
      </c>
      <c r="P4" s="1"/>
      <c r="Q4" s="2"/>
      <c r="R4" s="2"/>
      <c r="S4" s="2"/>
      <c r="T4" s="2"/>
      <c r="U4" s="2"/>
      <c r="V4" s="2"/>
      <c r="W4" s="2"/>
      <c r="X4" s="2"/>
      <c r="Y4" s="2"/>
    </row>
    <row r="5" spans="1:34" ht="13" x14ac:dyDescent="0.3">
      <c r="A5" s="11" t="s">
        <v>16</v>
      </c>
      <c r="B5" s="40">
        <v>555</v>
      </c>
      <c r="C5" s="40">
        <v>143</v>
      </c>
      <c r="D5" s="40">
        <v>17397</v>
      </c>
      <c r="E5" s="40"/>
      <c r="F5" s="40">
        <v>27</v>
      </c>
      <c r="G5" s="38"/>
      <c r="H5" s="40"/>
      <c r="I5" s="40"/>
      <c r="J5" s="38"/>
      <c r="K5" s="38"/>
      <c r="L5" s="38"/>
      <c r="M5" s="38">
        <f t="shared" si="0"/>
        <v>18122</v>
      </c>
      <c r="N5" s="40">
        <v>74465</v>
      </c>
      <c r="O5" s="41">
        <f t="shared" si="1"/>
        <v>92587</v>
      </c>
      <c r="P5" s="1"/>
      <c r="Q5" s="2"/>
      <c r="R5" s="2"/>
      <c r="S5" s="2"/>
      <c r="T5" s="2"/>
      <c r="U5" s="2"/>
      <c r="V5" s="2"/>
      <c r="W5" s="2"/>
      <c r="X5" s="2"/>
      <c r="Y5" s="2"/>
    </row>
    <row r="6" spans="1:34" ht="13" x14ac:dyDescent="0.3">
      <c r="A6" s="11" t="s">
        <v>17</v>
      </c>
      <c r="B6" s="40">
        <v>32421</v>
      </c>
      <c r="C6" s="40">
        <v>14212</v>
      </c>
      <c r="D6" s="40">
        <v>2421</v>
      </c>
      <c r="E6" s="40">
        <v>1385</v>
      </c>
      <c r="F6" s="40">
        <v>45</v>
      </c>
      <c r="G6" s="38"/>
      <c r="H6" s="40"/>
      <c r="I6" s="40"/>
      <c r="J6" s="38"/>
      <c r="K6" s="38"/>
      <c r="L6" s="38"/>
      <c r="M6" s="38">
        <f t="shared" si="0"/>
        <v>50484</v>
      </c>
      <c r="N6" s="40">
        <v>24961</v>
      </c>
      <c r="O6" s="41">
        <f t="shared" si="1"/>
        <v>75445</v>
      </c>
      <c r="P6" s="1"/>
      <c r="Q6" s="2"/>
      <c r="R6" s="2"/>
      <c r="S6" s="2"/>
      <c r="T6" s="2"/>
      <c r="U6" s="2"/>
      <c r="V6" s="2"/>
      <c r="W6" s="2"/>
      <c r="X6" s="2"/>
      <c r="Y6" s="2"/>
    </row>
    <row r="7" spans="1:34" ht="14.25" customHeight="1" x14ac:dyDescent="0.3">
      <c r="A7" s="11" t="s">
        <v>18</v>
      </c>
      <c r="B7" s="40">
        <v>138953</v>
      </c>
      <c r="C7" s="40">
        <v>122623</v>
      </c>
      <c r="D7" s="40">
        <v>68559</v>
      </c>
      <c r="E7" s="40"/>
      <c r="F7" s="40">
        <v>25417</v>
      </c>
      <c r="G7" s="38"/>
      <c r="H7" s="40">
        <v>39</v>
      </c>
      <c r="I7" s="40">
        <v>111</v>
      </c>
      <c r="J7" s="38"/>
      <c r="K7" s="38"/>
      <c r="L7" s="38"/>
      <c r="M7" s="38">
        <f t="shared" si="0"/>
        <v>355702</v>
      </c>
      <c r="N7" s="40">
        <v>104090</v>
      </c>
      <c r="O7" s="41">
        <f t="shared" si="1"/>
        <v>459792</v>
      </c>
      <c r="P7" s="1"/>
      <c r="Q7" s="2"/>
      <c r="R7" s="2"/>
      <c r="S7" s="2"/>
      <c r="T7" s="2"/>
      <c r="U7" s="2"/>
      <c r="V7" s="2"/>
      <c r="W7" s="2"/>
      <c r="X7" s="2"/>
      <c r="Y7" s="2"/>
      <c r="Z7" s="2"/>
      <c r="AA7" s="2"/>
      <c r="AB7" s="2"/>
      <c r="AC7" s="2"/>
      <c r="AD7" s="2"/>
      <c r="AE7" s="2"/>
      <c r="AF7" s="2"/>
      <c r="AG7" s="2"/>
      <c r="AH7" s="2"/>
    </row>
    <row r="8" spans="1:34" ht="14.25" customHeight="1" x14ac:dyDescent="0.3">
      <c r="A8" s="11" t="s">
        <v>19</v>
      </c>
      <c r="B8" s="40">
        <v>7088809</v>
      </c>
      <c r="C8" s="40">
        <v>1888141</v>
      </c>
      <c r="D8" s="40">
        <v>761878</v>
      </c>
      <c r="E8" s="40">
        <v>457334</v>
      </c>
      <c r="F8" s="40">
        <v>69449</v>
      </c>
      <c r="G8" s="38">
        <v>15926</v>
      </c>
      <c r="H8" s="40">
        <v>37028</v>
      </c>
      <c r="I8" s="40">
        <v>4682</v>
      </c>
      <c r="J8" s="38">
        <v>35279</v>
      </c>
      <c r="K8" s="38">
        <v>4699</v>
      </c>
      <c r="L8" s="38">
        <v>4963</v>
      </c>
      <c r="M8" s="38">
        <f t="shared" si="0"/>
        <v>10368188</v>
      </c>
      <c r="N8" s="40">
        <v>2340957</v>
      </c>
      <c r="O8" s="41">
        <f t="shared" si="1"/>
        <v>12709145</v>
      </c>
      <c r="P8" s="1"/>
      <c r="Q8" s="2"/>
      <c r="R8" s="2"/>
      <c r="S8" s="2"/>
      <c r="T8" s="2"/>
      <c r="U8" s="2"/>
      <c r="V8" s="2"/>
      <c r="W8" s="2"/>
      <c r="X8" s="2"/>
      <c r="Y8" s="2"/>
      <c r="Z8" s="2"/>
      <c r="AA8" s="2"/>
      <c r="AB8" s="2"/>
      <c r="AC8" s="2"/>
      <c r="AD8" s="2"/>
      <c r="AE8" s="2"/>
      <c r="AF8" s="2"/>
      <c r="AG8" s="2"/>
      <c r="AH8" s="2"/>
    </row>
    <row r="9" spans="1:34" ht="14.25" customHeight="1" x14ac:dyDescent="0.3">
      <c r="A9" s="11" t="s">
        <v>20</v>
      </c>
      <c r="B9" s="40">
        <v>228666</v>
      </c>
      <c r="C9" s="40">
        <v>2195156</v>
      </c>
      <c r="D9" s="40">
        <v>21057</v>
      </c>
      <c r="E9" s="40">
        <v>631</v>
      </c>
      <c r="F9" s="40">
        <v>19684</v>
      </c>
      <c r="G9" s="38">
        <v>5426</v>
      </c>
      <c r="H9" s="40">
        <v>751</v>
      </c>
      <c r="I9" s="40">
        <v>2257</v>
      </c>
      <c r="J9" s="38">
        <v>20914</v>
      </c>
      <c r="K9" s="38">
        <v>1094</v>
      </c>
      <c r="L9" s="38">
        <v>998</v>
      </c>
      <c r="M9" s="38">
        <f t="shared" si="0"/>
        <v>2496634</v>
      </c>
      <c r="N9" s="40">
        <v>250829</v>
      </c>
      <c r="O9" s="41">
        <f t="shared" si="1"/>
        <v>2747463</v>
      </c>
      <c r="P9" s="1"/>
      <c r="Q9" s="2"/>
      <c r="R9" s="2"/>
      <c r="S9" s="2"/>
      <c r="T9" s="2"/>
      <c r="U9" s="2"/>
      <c r="V9" s="2"/>
      <c r="W9" s="2"/>
      <c r="X9" s="2"/>
      <c r="Y9" s="2"/>
      <c r="Z9" s="2"/>
      <c r="AA9" s="2"/>
      <c r="AB9" s="2"/>
      <c r="AC9" s="2"/>
      <c r="AD9" s="2"/>
      <c r="AE9" s="2"/>
      <c r="AF9" s="2"/>
      <c r="AG9" s="2"/>
      <c r="AH9" s="2"/>
    </row>
    <row r="10" spans="1:34" ht="14.25" customHeight="1" x14ac:dyDescent="0.3">
      <c r="A10" s="12" t="s">
        <v>21</v>
      </c>
      <c r="B10" s="36">
        <f t="shared" ref="B10:L10" si="2">B11+B12+B13+B14</f>
        <v>6485391</v>
      </c>
      <c r="C10" s="36">
        <f t="shared" si="2"/>
        <v>6076909</v>
      </c>
      <c r="D10" s="36">
        <f t="shared" si="2"/>
        <v>2040642</v>
      </c>
      <c r="E10" s="36">
        <f>E11+E12+E13+E14</f>
        <v>39905</v>
      </c>
      <c r="F10" s="36">
        <f t="shared" si="2"/>
        <v>217648</v>
      </c>
      <c r="G10" s="36">
        <f>G11+G12+G13+G14</f>
        <v>102444</v>
      </c>
      <c r="H10" s="36">
        <f t="shared" ref="H10" si="3">H11+H12+H13+H14</f>
        <v>45176</v>
      </c>
      <c r="I10" s="36">
        <f>I11+I12+I13+I14</f>
        <v>80459</v>
      </c>
      <c r="J10" s="36">
        <f>J11+J12+J13+J14</f>
        <v>26611</v>
      </c>
      <c r="K10" s="36">
        <f t="shared" si="2"/>
        <v>27772</v>
      </c>
      <c r="L10" s="36">
        <f t="shared" si="2"/>
        <v>3619</v>
      </c>
      <c r="M10" s="38">
        <f t="shared" si="0"/>
        <v>15146576</v>
      </c>
      <c r="N10" s="36">
        <f>N11+N12+N13+N14</f>
        <v>6059682</v>
      </c>
      <c r="O10" s="37">
        <f>O11+O12+O13+O14</f>
        <v>21206258</v>
      </c>
      <c r="P10" s="1"/>
      <c r="Q10" s="2"/>
      <c r="R10" s="2"/>
      <c r="S10" s="3"/>
      <c r="T10" s="3"/>
      <c r="U10" s="3"/>
      <c r="V10" s="3"/>
      <c r="W10" s="3"/>
      <c r="X10" s="3"/>
      <c r="Y10" s="3"/>
      <c r="Z10" s="3"/>
      <c r="AA10" s="3"/>
      <c r="AB10" s="3"/>
      <c r="AC10" s="3"/>
      <c r="AD10" s="3"/>
      <c r="AE10" s="3"/>
      <c r="AF10" s="3"/>
      <c r="AG10" s="3"/>
      <c r="AH10" s="3"/>
    </row>
    <row r="11" spans="1:34" ht="14.25" customHeight="1" x14ac:dyDescent="0.3">
      <c r="A11" s="13" t="s">
        <v>22</v>
      </c>
      <c r="B11" s="44">
        <v>5072</v>
      </c>
      <c r="C11" s="44">
        <v>99421</v>
      </c>
      <c r="D11" s="44">
        <v>89778</v>
      </c>
      <c r="E11" s="44"/>
      <c r="F11" s="44"/>
      <c r="G11" s="44"/>
      <c r="H11" s="44"/>
      <c r="I11" s="44"/>
      <c r="J11" s="44"/>
      <c r="K11" s="44"/>
      <c r="L11" s="44"/>
      <c r="M11" s="38">
        <f t="shared" si="0"/>
        <v>194271</v>
      </c>
      <c r="N11" s="44">
        <v>144907</v>
      </c>
      <c r="O11" s="45">
        <f>M11+N11</f>
        <v>339178</v>
      </c>
      <c r="P11" s="1"/>
      <c r="Q11" s="2"/>
      <c r="R11" s="2"/>
      <c r="S11" s="3"/>
      <c r="T11" s="3"/>
      <c r="U11" s="3"/>
      <c r="V11" s="3"/>
      <c r="W11" s="3"/>
      <c r="X11" s="3"/>
      <c r="Y11" s="3"/>
      <c r="Z11" s="3"/>
      <c r="AA11" s="3"/>
      <c r="AB11" s="3"/>
      <c r="AC11" s="3"/>
      <c r="AD11" s="3"/>
      <c r="AE11" s="3"/>
      <c r="AF11" s="3"/>
      <c r="AG11" s="3"/>
      <c r="AH11" s="3"/>
    </row>
    <row r="12" spans="1:34" ht="14.25" customHeight="1" x14ac:dyDescent="0.3">
      <c r="A12" s="14" t="s">
        <v>23</v>
      </c>
      <c r="B12" s="44">
        <v>30446</v>
      </c>
      <c r="C12" s="44">
        <v>1689</v>
      </c>
      <c r="D12" s="44">
        <v>17704</v>
      </c>
      <c r="E12" s="44">
        <v>27995</v>
      </c>
      <c r="F12" s="44">
        <v>1660</v>
      </c>
      <c r="G12" s="44"/>
      <c r="H12" s="44">
        <v>1427</v>
      </c>
      <c r="I12" s="44"/>
      <c r="J12" s="44"/>
      <c r="K12" s="44">
        <v>264</v>
      </c>
      <c r="L12" s="44"/>
      <c r="M12" s="38">
        <f t="shared" si="0"/>
        <v>81185</v>
      </c>
      <c r="N12" s="44">
        <v>628835</v>
      </c>
      <c r="O12" s="45">
        <f>M12+N12</f>
        <v>710020</v>
      </c>
      <c r="P12" s="1"/>
      <c r="Q12" s="2"/>
      <c r="R12" s="2"/>
      <c r="S12" s="3"/>
      <c r="T12" s="3"/>
      <c r="U12" s="3"/>
      <c r="V12" s="3"/>
      <c r="W12" s="3"/>
      <c r="X12" s="3"/>
      <c r="Y12" s="3"/>
    </row>
    <row r="13" spans="1:34" ht="14.25" customHeight="1" x14ac:dyDescent="0.3">
      <c r="A13" s="14" t="s">
        <v>24</v>
      </c>
      <c r="B13" s="44">
        <v>1963583</v>
      </c>
      <c r="C13" s="44">
        <v>2792466</v>
      </c>
      <c r="D13" s="44">
        <v>1160325</v>
      </c>
      <c r="E13" s="44"/>
      <c r="F13" s="44">
        <v>120699</v>
      </c>
      <c r="G13" s="44">
        <v>100849</v>
      </c>
      <c r="H13" s="44">
        <v>31960</v>
      </c>
      <c r="I13" s="44"/>
      <c r="J13" s="44">
        <v>26611</v>
      </c>
      <c r="K13" s="44">
        <v>27290</v>
      </c>
      <c r="L13" s="44"/>
      <c r="M13" s="38">
        <f t="shared" si="0"/>
        <v>6223783</v>
      </c>
      <c r="N13" s="44">
        <v>2200421</v>
      </c>
      <c r="O13" s="45">
        <f>M13+N13</f>
        <v>8424204</v>
      </c>
      <c r="P13" s="1"/>
      <c r="Q13" s="2"/>
      <c r="R13" s="2"/>
      <c r="S13" s="3"/>
      <c r="T13" s="3"/>
      <c r="U13" s="3"/>
      <c r="V13" s="3"/>
      <c r="W13" s="3"/>
      <c r="X13" s="3"/>
      <c r="Y13" s="3"/>
    </row>
    <row r="14" spans="1:34" ht="14.25" customHeight="1" x14ac:dyDescent="0.3">
      <c r="A14" s="14" t="s">
        <v>25</v>
      </c>
      <c r="B14" s="44">
        <v>4486290</v>
      </c>
      <c r="C14" s="44">
        <v>3183333</v>
      </c>
      <c r="D14" s="44">
        <v>772835</v>
      </c>
      <c r="E14" s="44">
        <v>11910</v>
      </c>
      <c r="F14" s="44">
        <v>95289</v>
      </c>
      <c r="G14" s="44">
        <v>1595</v>
      </c>
      <c r="H14" s="44">
        <v>11789</v>
      </c>
      <c r="I14" s="44">
        <v>80459</v>
      </c>
      <c r="J14" s="44"/>
      <c r="K14" s="44">
        <v>218</v>
      </c>
      <c r="L14" s="44">
        <v>3619</v>
      </c>
      <c r="M14" s="38">
        <f t="shared" si="0"/>
        <v>8647337</v>
      </c>
      <c r="N14" s="44">
        <v>3085519</v>
      </c>
      <c r="O14" s="45">
        <f>M14+N14</f>
        <v>11732856</v>
      </c>
      <c r="P14" s="1"/>
      <c r="Q14" s="2"/>
      <c r="R14" s="2"/>
      <c r="S14" s="2"/>
      <c r="T14" s="2"/>
      <c r="U14" s="2"/>
      <c r="V14" s="2"/>
      <c r="W14" s="2"/>
      <c r="X14" s="2"/>
      <c r="Y14" s="2"/>
    </row>
    <row r="15" spans="1:34" ht="14.25" customHeight="1" x14ac:dyDescent="0.3">
      <c r="A15" s="15" t="s">
        <v>26</v>
      </c>
      <c r="B15" s="42">
        <v>3757397</v>
      </c>
      <c r="C15" s="42">
        <v>2819904</v>
      </c>
      <c r="D15" s="42">
        <v>414371</v>
      </c>
      <c r="E15" s="42"/>
      <c r="F15" s="42">
        <v>26219</v>
      </c>
      <c r="G15" s="42"/>
      <c r="H15" s="42">
        <v>5627</v>
      </c>
      <c r="I15" s="42"/>
      <c r="J15" s="42"/>
      <c r="K15" s="42"/>
      <c r="L15" s="42"/>
      <c r="M15" s="38">
        <f t="shared" si="0"/>
        <v>7023518</v>
      </c>
      <c r="N15" s="42">
        <v>2512394</v>
      </c>
      <c r="O15" s="43">
        <f>M15+N15</f>
        <v>9535912</v>
      </c>
      <c r="P15" s="1"/>
      <c r="Q15" s="2"/>
      <c r="R15" s="2"/>
      <c r="S15" s="2"/>
      <c r="T15" s="2"/>
      <c r="U15" s="2"/>
      <c r="V15" s="2"/>
      <c r="W15" s="2"/>
      <c r="X15" s="2"/>
      <c r="Y15" s="2"/>
    </row>
    <row r="16" spans="1:34" ht="14.25" customHeight="1" x14ac:dyDescent="0.35">
      <c r="A16" s="16" t="s">
        <v>27</v>
      </c>
      <c r="B16" s="35">
        <f>B17-B10-B9-B8-B7-B6-B5-B4</f>
        <v>88607</v>
      </c>
      <c r="C16" s="35">
        <f t="shared" ref="C16:O16" si="4">C17-C10-C9-C8-C7-C6-C5-C4</f>
        <v>73555</v>
      </c>
      <c r="D16" s="35">
        <f t="shared" si="4"/>
        <v>36305</v>
      </c>
      <c r="E16" s="35">
        <f t="shared" ref="E16" si="5">E17-E10-E9-E8-E7-E6-E5-E4</f>
        <v>2202</v>
      </c>
      <c r="F16" s="35">
        <f t="shared" si="4"/>
        <v>8356</v>
      </c>
      <c r="G16" s="35">
        <f>G17-G10-G9-G8-G7-G6-G5-G4</f>
        <v>1338</v>
      </c>
      <c r="H16" s="35">
        <f>H17-H10-H9-H8-H7-H6-H5-H4</f>
        <v>4768</v>
      </c>
      <c r="I16" s="35">
        <f>I17-I10-I9-I8-I7-I6-I5-I4</f>
        <v>2736</v>
      </c>
      <c r="J16" s="35">
        <f>J17-J10-J9-J8-J7-J6-J5-J4</f>
        <v>2704</v>
      </c>
      <c r="K16" s="35">
        <f t="shared" si="4"/>
        <v>1427</v>
      </c>
      <c r="L16" s="35">
        <f t="shared" si="4"/>
        <v>1768</v>
      </c>
      <c r="M16" s="38">
        <f t="shared" si="0"/>
        <v>223766</v>
      </c>
      <c r="N16" s="35">
        <f t="shared" si="4"/>
        <v>138638</v>
      </c>
      <c r="O16" s="30">
        <f t="shared" si="4"/>
        <v>362404</v>
      </c>
      <c r="P16" s="1"/>
      <c r="Q16" s="2"/>
      <c r="R16" s="2"/>
      <c r="S16" s="4"/>
      <c r="T16" s="4"/>
      <c r="U16" s="4"/>
      <c r="V16" s="4"/>
      <c r="W16" s="4"/>
      <c r="X16" s="4"/>
      <c r="Y16" s="4"/>
    </row>
    <row r="17" spans="1:30" ht="14.25" customHeight="1" x14ac:dyDescent="0.3">
      <c r="A17" s="17" t="s">
        <v>28</v>
      </c>
      <c r="B17" s="47">
        <v>15311870</v>
      </c>
      <c r="C17" s="47">
        <v>10850386</v>
      </c>
      <c r="D17" s="47">
        <v>3714777</v>
      </c>
      <c r="E17" s="47">
        <v>501545</v>
      </c>
      <c r="F17" s="47">
        <v>398273</v>
      </c>
      <c r="G17" s="47">
        <v>125134</v>
      </c>
      <c r="H17" s="47">
        <v>103988</v>
      </c>
      <c r="I17" s="47">
        <v>90245</v>
      </c>
      <c r="J17" s="47">
        <v>85508</v>
      </c>
      <c r="K17" s="47">
        <v>34992</v>
      </c>
      <c r="L17" s="47">
        <v>11348</v>
      </c>
      <c r="M17" s="47">
        <f t="shared" si="0"/>
        <v>31228066</v>
      </c>
      <c r="N17" s="47">
        <v>9371362</v>
      </c>
      <c r="O17" s="30">
        <f>M17+N17</f>
        <v>40599428</v>
      </c>
      <c r="P17" s="1"/>
      <c r="Q17" s="2"/>
      <c r="R17" s="2"/>
      <c r="S17" s="2"/>
      <c r="T17" s="2"/>
      <c r="U17" s="2"/>
      <c r="V17" s="2"/>
      <c r="W17" s="2"/>
      <c r="X17" s="2"/>
      <c r="Y17" s="2"/>
    </row>
    <row r="18" spans="1:30" ht="14.25" customHeight="1" x14ac:dyDescent="0.3">
      <c r="A18" s="16" t="s">
        <v>29</v>
      </c>
      <c r="B18" s="35">
        <v>998643</v>
      </c>
      <c r="C18" s="35">
        <v>12</v>
      </c>
      <c r="D18" s="35">
        <v>627830</v>
      </c>
      <c r="E18" s="35"/>
      <c r="F18" s="35"/>
      <c r="G18" s="35"/>
      <c r="H18" s="35"/>
      <c r="I18" s="35"/>
      <c r="J18" s="35"/>
      <c r="K18" s="35"/>
      <c r="L18" s="35"/>
      <c r="M18" s="35">
        <f t="shared" si="0"/>
        <v>1626485</v>
      </c>
      <c r="N18" s="35"/>
      <c r="O18" s="30">
        <f>M18+N18</f>
        <v>1626485</v>
      </c>
      <c r="P18" s="1"/>
      <c r="Q18" s="2"/>
      <c r="R18" s="2"/>
      <c r="S18" s="2"/>
      <c r="T18" s="2"/>
      <c r="U18" s="2"/>
      <c r="V18" s="2"/>
      <c r="W18" s="2"/>
      <c r="X18" s="2"/>
      <c r="Y18" s="2"/>
    </row>
    <row r="19" spans="1:30" ht="14.25" customHeight="1" x14ac:dyDescent="0.3">
      <c r="A19" s="16" t="s">
        <v>30</v>
      </c>
      <c r="B19" s="35">
        <v>430088</v>
      </c>
      <c r="C19" s="35">
        <v>208398</v>
      </c>
      <c r="D19" s="35">
        <v>26857</v>
      </c>
      <c r="E19" s="35"/>
      <c r="F19" s="35">
        <v>501</v>
      </c>
      <c r="G19" s="35"/>
      <c r="H19" s="35"/>
      <c r="I19" s="35"/>
      <c r="J19" s="35">
        <v>4247</v>
      </c>
      <c r="K19" s="35"/>
      <c r="L19" s="35"/>
      <c r="M19" s="35">
        <f t="shared" si="0"/>
        <v>670091</v>
      </c>
      <c r="N19" s="35">
        <v>347737</v>
      </c>
      <c r="O19" s="30">
        <f>M19+N19</f>
        <v>1017828</v>
      </c>
      <c r="P19" s="1"/>
      <c r="Q19" s="2"/>
      <c r="R19" s="2"/>
      <c r="S19" s="2"/>
      <c r="T19" s="2"/>
      <c r="U19" s="2"/>
      <c r="V19" s="2"/>
      <c r="W19" s="2"/>
      <c r="X19" s="2"/>
      <c r="Y19" s="2"/>
      <c r="Z19" s="5"/>
      <c r="AA19" s="5"/>
      <c r="AB19" s="5"/>
      <c r="AC19" s="5"/>
      <c r="AD19" s="5"/>
    </row>
    <row r="20" spans="1:30" ht="14.25" customHeight="1" x14ac:dyDescent="0.3">
      <c r="A20" s="16" t="s">
        <v>17</v>
      </c>
      <c r="B20" s="35">
        <v>26194</v>
      </c>
      <c r="C20" s="35">
        <v>14413</v>
      </c>
      <c r="D20" s="35">
        <v>268</v>
      </c>
      <c r="E20" s="35">
        <v>497</v>
      </c>
      <c r="F20" s="35">
        <v>23</v>
      </c>
      <c r="G20" s="35"/>
      <c r="H20" s="35"/>
      <c r="I20" s="35"/>
      <c r="J20" s="35"/>
      <c r="K20" s="35"/>
      <c r="L20" s="35"/>
      <c r="M20" s="35">
        <f t="shared" si="0"/>
        <v>41395</v>
      </c>
      <c r="N20" s="35">
        <v>21705</v>
      </c>
      <c r="O20" s="30">
        <f>M20+N20</f>
        <v>63100</v>
      </c>
      <c r="P20" s="1"/>
      <c r="Q20" s="2"/>
      <c r="R20" s="2"/>
      <c r="S20" s="2"/>
      <c r="T20" s="2"/>
      <c r="U20" s="2"/>
      <c r="V20" s="2"/>
      <c r="W20" s="2"/>
      <c r="X20" s="2"/>
      <c r="Y20" s="2"/>
      <c r="Z20" s="5"/>
      <c r="AA20" s="5"/>
      <c r="AB20" s="5"/>
      <c r="AC20" s="5"/>
      <c r="AD20" s="5"/>
    </row>
    <row r="21" spans="1:30" ht="14.25" customHeight="1" x14ac:dyDescent="0.3">
      <c r="A21" s="12" t="s">
        <v>31</v>
      </c>
      <c r="B21" s="36">
        <f t="shared" ref="B21:L21" si="6">B22+B23+B24+B25</f>
        <v>12597108</v>
      </c>
      <c r="C21" s="36">
        <f t="shared" si="6"/>
        <v>9515749</v>
      </c>
      <c r="D21" s="36">
        <f t="shared" si="6"/>
        <v>2570233</v>
      </c>
      <c r="E21" s="36">
        <f>E22+E23+E24+E25</f>
        <v>427401</v>
      </c>
      <c r="F21" s="36">
        <f t="shared" si="6"/>
        <v>334927</v>
      </c>
      <c r="G21" s="36">
        <f>G22+G23+G24+G25</f>
        <v>86345</v>
      </c>
      <c r="H21" s="36">
        <f t="shared" ref="H21" si="7">H22+H23+H24+H25</f>
        <v>93802</v>
      </c>
      <c r="I21" s="36">
        <f>I22+I23+I24+I25</f>
        <v>64313</v>
      </c>
      <c r="J21" s="36">
        <f>J22+J23+J24+J25</f>
        <v>69921</v>
      </c>
      <c r="K21" s="36">
        <f t="shared" si="6"/>
        <v>28864</v>
      </c>
      <c r="L21" s="36">
        <f t="shared" si="6"/>
        <v>3849</v>
      </c>
      <c r="M21" s="35">
        <f t="shared" si="0"/>
        <v>25792512</v>
      </c>
      <c r="N21" s="36">
        <f t="shared" ref="N21:O21" si="8">N22+N23+N24+N25</f>
        <v>7571297</v>
      </c>
      <c r="O21" s="37">
        <f t="shared" si="8"/>
        <v>33363809</v>
      </c>
      <c r="P21" s="1"/>
      <c r="Q21" s="2"/>
      <c r="R21" s="2"/>
      <c r="S21" s="3"/>
      <c r="T21" s="3"/>
      <c r="U21" s="3"/>
      <c r="V21" s="3"/>
      <c r="W21" s="3"/>
      <c r="X21" s="3"/>
      <c r="Y21" s="3"/>
    </row>
    <row r="22" spans="1:30" ht="14.25" customHeight="1" x14ac:dyDescent="0.3">
      <c r="A22" s="13" t="s">
        <v>32</v>
      </c>
      <c r="B22" s="44">
        <v>925138</v>
      </c>
      <c r="C22" s="44">
        <v>376880</v>
      </c>
      <c r="D22" s="44">
        <v>244018</v>
      </c>
      <c r="E22" s="44"/>
      <c r="F22" s="44">
        <v>5645</v>
      </c>
      <c r="G22" s="44">
        <v>319</v>
      </c>
      <c r="H22" s="44"/>
      <c r="I22" s="44"/>
      <c r="J22" s="44"/>
      <c r="K22" s="44"/>
      <c r="L22" s="44"/>
      <c r="M22" s="35">
        <f t="shared" si="0"/>
        <v>1552000</v>
      </c>
      <c r="N22" s="44">
        <v>1762231</v>
      </c>
      <c r="O22" s="45">
        <f>M22+N22</f>
        <v>3314231</v>
      </c>
      <c r="P22" s="1"/>
      <c r="Q22" s="2"/>
      <c r="R22" s="2"/>
      <c r="S22" s="3"/>
      <c r="T22" s="3"/>
      <c r="U22" s="3"/>
      <c r="V22" s="3"/>
      <c r="W22" s="3"/>
      <c r="X22" s="3"/>
      <c r="Y22" s="3"/>
    </row>
    <row r="23" spans="1:30" ht="14.25" customHeight="1" x14ac:dyDescent="0.3">
      <c r="A23" s="13" t="s">
        <v>23</v>
      </c>
      <c r="B23" s="44">
        <v>341659</v>
      </c>
      <c r="C23" s="44">
        <v>232245</v>
      </c>
      <c r="D23" s="44">
        <v>93792</v>
      </c>
      <c r="E23" s="44">
        <v>32714</v>
      </c>
      <c r="F23" s="44">
        <v>5838</v>
      </c>
      <c r="G23" s="44">
        <v>28062</v>
      </c>
      <c r="H23" s="44">
        <v>24531</v>
      </c>
      <c r="I23" s="44">
        <v>13</v>
      </c>
      <c r="J23" s="44">
        <v>50746</v>
      </c>
      <c r="K23" s="44"/>
      <c r="L23" s="44"/>
      <c r="M23" s="35">
        <f t="shared" si="0"/>
        <v>809600</v>
      </c>
      <c r="N23" s="44">
        <v>187715</v>
      </c>
      <c r="O23" s="45">
        <f>M23+N23</f>
        <v>997315</v>
      </c>
      <c r="P23" s="1"/>
      <c r="Q23" s="2"/>
      <c r="R23" s="2"/>
      <c r="S23" s="3"/>
      <c r="T23" s="3"/>
      <c r="U23" s="3"/>
      <c r="V23" s="3"/>
      <c r="W23" s="3"/>
      <c r="X23" s="3"/>
      <c r="Y23" s="3"/>
    </row>
    <row r="24" spans="1:30" ht="14.25" customHeight="1" x14ac:dyDescent="0.3">
      <c r="A24" s="13" t="s">
        <v>24</v>
      </c>
      <c r="B24" s="44">
        <v>2784065</v>
      </c>
      <c r="C24" s="44">
        <v>3194490</v>
      </c>
      <c r="D24" s="44">
        <v>672280</v>
      </c>
      <c r="E24" s="44"/>
      <c r="F24" s="44">
        <v>103068</v>
      </c>
      <c r="G24" s="44"/>
      <c r="H24" s="44">
        <v>27386</v>
      </c>
      <c r="I24" s="44"/>
      <c r="J24" s="44">
        <v>1207</v>
      </c>
      <c r="K24" s="44">
        <v>127</v>
      </c>
      <c r="L24" s="44"/>
      <c r="M24" s="35">
        <f t="shared" si="0"/>
        <v>6782623</v>
      </c>
      <c r="N24" s="44">
        <v>2661083</v>
      </c>
      <c r="O24" s="45">
        <f>M24+N24</f>
        <v>9443706</v>
      </c>
      <c r="P24" s="1"/>
      <c r="Q24" s="2"/>
      <c r="R24" s="2"/>
      <c r="S24" s="3"/>
      <c r="T24" s="3"/>
      <c r="U24" s="3"/>
      <c r="V24" s="3"/>
      <c r="W24" s="3"/>
      <c r="X24" s="3"/>
      <c r="Y24" s="3"/>
    </row>
    <row r="25" spans="1:30" ht="14.25" customHeight="1" x14ac:dyDescent="0.3">
      <c r="A25" s="15" t="s">
        <v>33</v>
      </c>
      <c r="B25" s="42">
        <v>8546246</v>
      </c>
      <c r="C25" s="42">
        <v>5712134</v>
      </c>
      <c r="D25" s="42">
        <v>1560143</v>
      </c>
      <c r="E25" s="42">
        <v>394687</v>
      </c>
      <c r="F25" s="42">
        <v>220376</v>
      </c>
      <c r="G25" s="42">
        <v>57964</v>
      </c>
      <c r="H25" s="42">
        <v>41885</v>
      </c>
      <c r="I25" s="42">
        <v>64300</v>
      </c>
      <c r="J25" s="42">
        <v>17968</v>
      </c>
      <c r="K25" s="42">
        <v>28737</v>
      </c>
      <c r="L25" s="42">
        <v>3849</v>
      </c>
      <c r="M25" s="35">
        <f t="shared" si="0"/>
        <v>16648289</v>
      </c>
      <c r="N25" s="42">
        <v>2960268</v>
      </c>
      <c r="O25" s="43">
        <f>M25+N25</f>
        <v>19608557</v>
      </c>
      <c r="P25" s="1"/>
      <c r="Q25" s="2"/>
      <c r="R25" s="2"/>
      <c r="S25" s="2"/>
      <c r="T25" s="2"/>
      <c r="U25" s="2"/>
      <c r="V25" s="2"/>
      <c r="W25" s="2"/>
      <c r="X25" s="2"/>
      <c r="Y25" s="2"/>
    </row>
    <row r="26" spans="1:30" ht="14.25" customHeight="1" x14ac:dyDescent="0.3">
      <c r="A26" s="16" t="s">
        <v>34</v>
      </c>
      <c r="B26" s="35"/>
      <c r="C26" s="35"/>
      <c r="D26" s="35">
        <v>20947</v>
      </c>
      <c r="E26" s="35"/>
      <c r="F26" s="35">
        <v>2175</v>
      </c>
      <c r="G26" s="35"/>
      <c r="H26" s="35"/>
      <c r="I26" s="35"/>
      <c r="J26" s="35"/>
      <c r="K26" s="35">
        <v>1492</v>
      </c>
      <c r="L26" s="35"/>
      <c r="M26" s="35">
        <f t="shared" si="0"/>
        <v>24614</v>
      </c>
      <c r="N26" s="35"/>
      <c r="O26" s="30">
        <f>M26+N26</f>
        <v>24614</v>
      </c>
      <c r="P26" s="1"/>
      <c r="Q26" s="2"/>
      <c r="R26" s="2"/>
      <c r="S26" s="2"/>
      <c r="T26" s="2"/>
      <c r="U26" s="2"/>
      <c r="V26" s="2"/>
      <c r="W26" s="2"/>
      <c r="X26" s="2"/>
      <c r="Y26" s="2"/>
      <c r="Z26" s="2"/>
      <c r="AA26" s="2"/>
    </row>
    <row r="27" spans="1:30" ht="14.25" customHeight="1" x14ac:dyDescent="0.3">
      <c r="A27" s="16" t="s">
        <v>35</v>
      </c>
      <c r="B27" s="35">
        <f>B30-B28-B26-B21-B20-B19-B18</f>
        <v>232844</v>
      </c>
      <c r="C27" s="35">
        <f t="shared" ref="C27:O27" si="9">C30-C28-C26-C21-C20-C19-C18</f>
        <v>193039</v>
      </c>
      <c r="D27" s="35">
        <f t="shared" si="9"/>
        <v>72583</v>
      </c>
      <c r="E27" s="35">
        <f>E30-E28-E26-E21-E20-E19-E18</f>
        <v>43540</v>
      </c>
      <c r="F27" s="35">
        <f t="shared" si="9"/>
        <v>19060</v>
      </c>
      <c r="G27" s="35">
        <f>G30-G28-G26-G21-G20-G19-G18</f>
        <v>4610</v>
      </c>
      <c r="H27" s="35">
        <f t="shared" ref="H27" si="10">H30-H28-H26-H21-H20-H19-H18</f>
        <v>1847</v>
      </c>
      <c r="I27" s="35">
        <f>I30-I28-I26-I21-I20-I19-I18</f>
        <v>5386</v>
      </c>
      <c r="J27" s="35">
        <f>J30-J28-J26-J21-J20-J19-J18</f>
        <v>820</v>
      </c>
      <c r="K27" s="35">
        <f t="shared" si="9"/>
        <v>1494</v>
      </c>
      <c r="L27" s="35">
        <f t="shared" si="9"/>
        <v>599</v>
      </c>
      <c r="M27" s="35">
        <f t="shared" si="0"/>
        <v>575822</v>
      </c>
      <c r="N27" s="35">
        <f t="shared" si="9"/>
        <v>1284443</v>
      </c>
      <c r="O27" s="30">
        <f t="shared" si="9"/>
        <v>1860265</v>
      </c>
      <c r="P27" s="1"/>
      <c r="Q27" s="2"/>
      <c r="R27" s="2"/>
      <c r="S27" s="2"/>
      <c r="T27" s="2"/>
      <c r="U27" s="2"/>
      <c r="V27" s="2"/>
      <c r="W27" s="2"/>
      <c r="X27" s="2"/>
      <c r="Y27" s="2"/>
    </row>
    <row r="28" spans="1:30" ht="14.25" customHeight="1" x14ac:dyDescent="0.3">
      <c r="A28" s="12" t="s">
        <v>36</v>
      </c>
      <c r="B28" s="36">
        <v>1026993</v>
      </c>
      <c r="C28" s="36">
        <v>918775</v>
      </c>
      <c r="D28" s="36">
        <v>396059</v>
      </c>
      <c r="E28" s="36">
        <v>30107</v>
      </c>
      <c r="F28" s="36">
        <v>41587</v>
      </c>
      <c r="G28" s="36">
        <v>34179</v>
      </c>
      <c r="H28" s="36">
        <v>8339</v>
      </c>
      <c r="I28" s="36">
        <v>20546</v>
      </c>
      <c r="J28" s="36">
        <v>10520</v>
      </c>
      <c r="K28" s="36">
        <v>3142</v>
      </c>
      <c r="L28" s="36">
        <v>6900</v>
      </c>
      <c r="M28" s="35">
        <f t="shared" si="0"/>
        <v>2497147</v>
      </c>
      <c r="N28" s="36">
        <v>146180</v>
      </c>
      <c r="O28" s="37">
        <f>M28+N28</f>
        <v>2643327</v>
      </c>
      <c r="P28" s="1"/>
      <c r="Q28" s="2"/>
      <c r="R28" s="2"/>
      <c r="S28" s="2"/>
      <c r="T28" s="2"/>
      <c r="U28" s="2"/>
      <c r="V28" s="2"/>
      <c r="W28" s="2"/>
      <c r="X28" s="2"/>
      <c r="Y28" s="2"/>
    </row>
    <row r="29" spans="1:30" ht="14.25" customHeight="1" x14ac:dyDescent="0.35">
      <c r="A29" s="13" t="s">
        <v>37</v>
      </c>
      <c r="B29" s="44">
        <v>64350</v>
      </c>
      <c r="C29" s="44">
        <v>87611</v>
      </c>
      <c r="D29" s="44">
        <v>43280</v>
      </c>
      <c r="E29" s="44">
        <v>-3136</v>
      </c>
      <c r="F29" s="44">
        <v>3375</v>
      </c>
      <c r="G29" s="44">
        <v>-58</v>
      </c>
      <c r="H29" s="44">
        <v>693</v>
      </c>
      <c r="I29" s="44">
        <v>1653</v>
      </c>
      <c r="J29" s="44">
        <v>-656</v>
      </c>
      <c r="K29" s="44">
        <v>-328</v>
      </c>
      <c r="L29" s="44">
        <v>-1202</v>
      </c>
      <c r="M29" s="35">
        <f t="shared" si="0"/>
        <v>195582</v>
      </c>
      <c r="N29" s="44">
        <v>51629</v>
      </c>
      <c r="O29" s="45">
        <f>M29+N29</f>
        <v>247211</v>
      </c>
      <c r="P29" s="29"/>
      <c r="Q29" s="2"/>
      <c r="R29" s="2"/>
      <c r="S29" s="4"/>
      <c r="T29" s="4"/>
      <c r="U29" s="4"/>
      <c r="V29" s="4"/>
      <c r="W29" s="4"/>
      <c r="X29" s="4"/>
      <c r="Y29" s="4"/>
    </row>
    <row r="30" spans="1:30" s="6" customFormat="1" ht="14.25" customHeight="1" x14ac:dyDescent="0.3">
      <c r="A30" s="17" t="s">
        <v>38</v>
      </c>
      <c r="B30" s="47">
        <v>15311870</v>
      </c>
      <c r="C30" s="47">
        <v>10850386</v>
      </c>
      <c r="D30" s="47">
        <v>3714777</v>
      </c>
      <c r="E30" s="47">
        <v>501545</v>
      </c>
      <c r="F30" s="47">
        <v>398273</v>
      </c>
      <c r="G30" s="47">
        <v>125134</v>
      </c>
      <c r="H30" s="47">
        <v>103988</v>
      </c>
      <c r="I30" s="47">
        <v>90245</v>
      </c>
      <c r="J30" s="47">
        <v>85508</v>
      </c>
      <c r="K30" s="47">
        <v>34992</v>
      </c>
      <c r="L30" s="47">
        <v>11348</v>
      </c>
      <c r="M30" s="47">
        <f t="shared" si="0"/>
        <v>31228066</v>
      </c>
      <c r="N30" s="47">
        <v>9371362</v>
      </c>
      <c r="O30" s="30">
        <f>M30+N30</f>
        <v>40599428</v>
      </c>
      <c r="Q30" s="2"/>
      <c r="R30" s="2"/>
    </row>
    <row r="31" spans="1:30" s="6" customFormat="1" ht="14.25" customHeight="1" x14ac:dyDescent="0.25">
      <c r="A31" s="18"/>
      <c r="B31" s="19"/>
      <c r="C31" s="19"/>
      <c r="D31" s="19"/>
      <c r="E31" s="19"/>
      <c r="F31" s="19"/>
      <c r="G31" s="19"/>
      <c r="H31" s="19"/>
      <c r="I31" s="19"/>
      <c r="J31" s="19"/>
      <c r="K31" s="19"/>
      <c r="L31" s="19"/>
      <c r="M31" s="19"/>
      <c r="N31" s="20"/>
      <c r="O31" s="20"/>
    </row>
    <row r="32" spans="1:30" s="6" customFormat="1" ht="14.25" customHeight="1" x14ac:dyDescent="0.25">
      <c r="A32" s="21" t="s">
        <v>39</v>
      </c>
      <c r="B32" s="22"/>
      <c r="C32" s="22"/>
      <c r="D32" s="22"/>
      <c r="E32" s="22"/>
      <c r="F32" s="22"/>
      <c r="G32" s="22"/>
      <c r="H32" s="22"/>
      <c r="I32" s="22"/>
      <c r="J32" s="22"/>
      <c r="K32" s="22"/>
      <c r="L32" s="22"/>
      <c r="M32" s="22"/>
      <c r="N32" s="22"/>
      <c r="O32" s="23"/>
    </row>
    <row r="33" spans="1:16" s="6" customFormat="1" ht="14.25" customHeight="1" x14ac:dyDescent="0.25">
      <c r="A33" s="24" t="s">
        <v>40</v>
      </c>
      <c r="B33" s="34">
        <v>26.74</v>
      </c>
      <c r="C33" s="34">
        <v>20.49</v>
      </c>
      <c r="D33" s="34">
        <v>18.54</v>
      </c>
      <c r="E33" s="34">
        <v>153.83000000000001</v>
      </c>
      <c r="F33" s="34">
        <v>20.350000000000001</v>
      </c>
      <c r="G33" s="34">
        <v>34.49</v>
      </c>
      <c r="H33" s="34">
        <v>14.63</v>
      </c>
      <c r="I33" s="46">
        <v>20.78</v>
      </c>
      <c r="J33" s="34">
        <v>18.14</v>
      </c>
      <c r="K33" s="34">
        <v>15.36</v>
      </c>
      <c r="L33" s="34">
        <v>156.35</v>
      </c>
      <c r="M33" s="34">
        <v>22.63</v>
      </c>
      <c r="N33" s="34" t="s">
        <v>41</v>
      </c>
      <c r="O33" s="34" t="s">
        <v>41</v>
      </c>
    </row>
    <row r="34" spans="1:16" s="6" customFormat="1" ht="14.25" customHeight="1" x14ac:dyDescent="0.25">
      <c r="A34" s="24" t="s">
        <v>42</v>
      </c>
      <c r="B34" s="34">
        <v>16.09</v>
      </c>
      <c r="C34" s="34">
        <v>18.89</v>
      </c>
      <c r="D34" s="34">
        <v>10.91</v>
      </c>
      <c r="E34" s="34">
        <v>24.99</v>
      </c>
      <c r="F34" s="34">
        <v>24.98</v>
      </c>
      <c r="G34" s="34">
        <v>21.76</v>
      </c>
      <c r="H34" s="34">
        <v>23.41</v>
      </c>
      <c r="I34" s="34">
        <v>4.78</v>
      </c>
      <c r="J34" s="34">
        <v>23.6</v>
      </c>
      <c r="K34" s="34">
        <v>22.41</v>
      </c>
      <c r="L34" s="34">
        <v>18.29</v>
      </c>
      <c r="M34" s="34" t="s">
        <v>41</v>
      </c>
      <c r="N34" s="34" t="s">
        <v>41</v>
      </c>
      <c r="O34" s="34" t="s">
        <v>41</v>
      </c>
    </row>
    <row r="35" spans="1:16" s="6" customFormat="1" ht="14.25" customHeight="1" x14ac:dyDescent="0.25">
      <c r="A35" s="24" t="s">
        <v>43</v>
      </c>
      <c r="B35" s="34">
        <v>468.43</v>
      </c>
      <c r="C35" s="34">
        <v>577.36</v>
      </c>
      <c r="D35" s="34">
        <v>228.75</v>
      </c>
      <c r="E35" s="34">
        <v>610.55999999999995</v>
      </c>
      <c r="F35" s="34">
        <v>567.41</v>
      </c>
      <c r="G35" s="34">
        <v>2581.52</v>
      </c>
      <c r="H35" s="34">
        <v>168.85</v>
      </c>
      <c r="I35" s="34">
        <v>490</v>
      </c>
      <c r="J35" s="34">
        <v>205.52</v>
      </c>
      <c r="K35" s="34">
        <v>130891.36</v>
      </c>
      <c r="L35" s="34">
        <v>10265</v>
      </c>
      <c r="M35" s="34">
        <v>449.98</v>
      </c>
      <c r="N35" s="34" t="s">
        <v>41</v>
      </c>
      <c r="O35" s="34" t="s">
        <v>41</v>
      </c>
    </row>
    <row r="36" spans="1:16" s="6" customFormat="1" ht="14.25" customHeight="1" x14ac:dyDescent="0.25">
      <c r="A36" s="24" t="s">
        <v>44</v>
      </c>
      <c r="B36" s="34">
        <v>226.87</v>
      </c>
      <c r="C36" s="34">
        <v>178.14</v>
      </c>
      <c r="D36" s="34">
        <v>139.1</v>
      </c>
      <c r="E36" s="34">
        <v>2880.7</v>
      </c>
      <c r="F36" s="34">
        <v>174.4</v>
      </c>
      <c r="G36" s="34">
        <v>130.65</v>
      </c>
      <c r="H36" s="34">
        <v>174.36</v>
      </c>
      <c r="I36" s="34">
        <v>128.24</v>
      </c>
      <c r="J36" s="34">
        <v>142.35</v>
      </c>
      <c r="K36" s="34">
        <v>134.78</v>
      </c>
      <c r="L36" s="34">
        <v>301.43</v>
      </c>
      <c r="M36" s="34">
        <v>194.31</v>
      </c>
      <c r="N36" s="34" t="s">
        <v>41</v>
      </c>
      <c r="O36" s="34" t="s">
        <v>41</v>
      </c>
    </row>
    <row r="37" spans="1:16" s="6" customFormat="1" ht="14.25" customHeight="1" x14ac:dyDescent="0.25">
      <c r="A37" s="24" t="s">
        <v>45</v>
      </c>
      <c r="B37" s="34">
        <v>5.89</v>
      </c>
      <c r="C37" s="34">
        <v>7.05</v>
      </c>
      <c r="D37" s="34">
        <v>8.1300000000000008</v>
      </c>
      <c r="E37" s="34">
        <v>5.72</v>
      </c>
      <c r="F37" s="34">
        <v>8.85</v>
      </c>
      <c r="G37" s="34">
        <v>22.64</v>
      </c>
      <c r="H37" s="34">
        <v>6.48</v>
      </c>
      <c r="I37" s="34">
        <v>20.09</v>
      </c>
      <c r="J37" s="34">
        <v>10.6</v>
      </c>
      <c r="K37" s="34">
        <v>5.1100000000000003</v>
      </c>
      <c r="L37" s="34">
        <v>54.84</v>
      </c>
      <c r="M37" s="34">
        <v>6.75</v>
      </c>
      <c r="N37" s="34" t="s">
        <v>41</v>
      </c>
      <c r="O37" s="34" t="s">
        <v>41</v>
      </c>
    </row>
    <row r="38" spans="1:16" s="6" customFormat="1" ht="14.25" customHeight="1" x14ac:dyDescent="0.25">
      <c r="A38" s="18"/>
      <c r="B38" s="19"/>
      <c r="C38" s="19"/>
      <c r="D38" s="19"/>
      <c r="E38" s="19"/>
      <c r="F38" s="19"/>
      <c r="G38" s="19"/>
      <c r="H38" s="19"/>
      <c r="I38" s="19"/>
      <c r="J38" s="19"/>
      <c r="K38" s="19"/>
      <c r="L38" s="19"/>
      <c r="M38" s="19"/>
      <c r="N38" s="20"/>
      <c r="O38" s="20"/>
    </row>
    <row r="39" spans="1:16" s="6" customFormat="1" ht="14.25" customHeight="1" x14ac:dyDescent="0.25">
      <c r="A39" s="21" t="s">
        <v>46</v>
      </c>
      <c r="B39" s="22"/>
      <c r="C39" s="22"/>
      <c r="D39" s="22"/>
      <c r="E39" s="22"/>
      <c r="F39" s="22"/>
      <c r="G39" s="22"/>
      <c r="H39" s="22"/>
      <c r="I39" s="22"/>
      <c r="J39" s="22"/>
      <c r="K39" s="22"/>
      <c r="L39" s="22"/>
      <c r="M39" s="22"/>
      <c r="N39" s="22"/>
      <c r="O39" s="23"/>
    </row>
    <row r="40" spans="1:16" s="6" customFormat="1" ht="14.25" customHeight="1" x14ac:dyDescent="0.25">
      <c r="A40" s="24" t="s">
        <v>47</v>
      </c>
      <c r="B40" s="34">
        <v>0.59</v>
      </c>
      <c r="C40" s="34">
        <v>1.1100000000000001</v>
      </c>
      <c r="D40" s="34">
        <v>1.72</v>
      </c>
      <c r="E40" s="34">
        <v>-1.42</v>
      </c>
      <c r="F40" s="34">
        <v>1.1399999999999999</v>
      </c>
      <c r="G40" s="34">
        <v>-0.09</v>
      </c>
      <c r="H40" s="34">
        <v>1.01</v>
      </c>
      <c r="I40" s="34">
        <v>2.67</v>
      </c>
      <c r="J40" s="34">
        <v>-1.29</v>
      </c>
      <c r="K40" s="34">
        <v>-2.5</v>
      </c>
      <c r="L40" s="34">
        <v>-20.23</v>
      </c>
      <c r="M40" s="34">
        <v>0.88</v>
      </c>
      <c r="N40" s="34">
        <v>0.72</v>
      </c>
      <c r="O40" s="34">
        <v>0.84</v>
      </c>
    </row>
    <row r="41" spans="1:16" s="6" customFormat="1" ht="14.25" customHeight="1" x14ac:dyDescent="0.25">
      <c r="A41" s="24" t="s">
        <v>48</v>
      </c>
      <c r="B41" s="34">
        <v>8.6199999999999992</v>
      </c>
      <c r="C41" s="34">
        <v>13.01</v>
      </c>
      <c r="D41" s="34">
        <v>15.34</v>
      </c>
      <c r="E41" s="34">
        <v>-19.37</v>
      </c>
      <c r="F41" s="34">
        <v>11.28</v>
      </c>
      <c r="G41" s="34">
        <v>-0.23</v>
      </c>
      <c r="H41" s="34">
        <v>11.56</v>
      </c>
      <c r="I41" s="34">
        <v>11.18</v>
      </c>
      <c r="J41" s="34">
        <v>-10.48</v>
      </c>
      <c r="K41" s="34">
        <v>-27.84</v>
      </c>
      <c r="L41" s="34">
        <v>-32.049999999999997</v>
      </c>
      <c r="M41" s="34">
        <v>10.83</v>
      </c>
      <c r="N41" s="34" t="s">
        <v>41</v>
      </c>
      <c r="O41" s="34" t="s">
        <v>41</v>
      </c>
    </row>
    <row r="42" spans="1:16" s="6" customFormat="1" ht="14.25" customHeight="1" x14ac:dyDescent="0.25">
      <c r="A42" s="18"/>
      <c r="B42" s="19"/>
      <c r="C42" s="19"/>
      <c r="D42" s="19"/>
      <c r="E42" s="19"/>
      <c r="F42" s="19"/>
      <c r="G42" s="19"/>
      <c r="H42" s="19"/>
      <c r="I42" s="19"/>
      <c r="J42" s="19"/>
      <c r="K42" s="19"/>
      <c r="L42" s="19"/>
      <c r="M42" s="19"/>
      <c r="N42" s="20"/>
      <c r="O42" s="20"/>
    </row>
    <row r="43" spans="1:16" s="6" customFormat="1" ht="13.5" x14ac:dyDescent="0.25">
      <c r="A43" s="21" t="s">
        <v>49</v>
      </c>
      <c r="B43" s="22"/>
      <c r="C43" s="22"/>
      <c r="D43" s="22"/>
      <c r="E43" s="22"/>
      <c r="F43" s="22"/>
      <c r="G43" s="22"/>
      <c r="H43" s="22"/>
      <c r="I43" s="22"/>
      <c r="J43" s="22"/>
      <c r="K43" s="22"/>
      <c r="L43" s="22"/>
      <c r="M43" s="22"/>
      <c r="N43" s="22"/>
      <c r="O43" s="23"/>
    </row>
    <row r="44" spans="1:16" s="6" customFormat="1" ht="14.25" customHeight="1" x14ac:dyDescent="0.25">
      <c r="A44" s="31" t="s">
        <v>50</v>
      </c>
      <c r="B44" s="32" t="s">
        <v>51</v>
      </c>
      <c r="C44" s="32" t="s">
        <v>51</v>
      </c>
      <c r="D44" s="32" t="s">
        <v>51</v>
      </c>
      <c r="E44" s="32" t="s">
        <v>51</v>
      </c>
      <c r="F44" s="32" t="s">
        <v>51</v>
      </c>
      <c r="G44" s="32" t="s">
        <v>51</v>
      </c>
      <c r="H44" s="32" t="s">
        <v>51</v>
      </c>
      <c r="I44" s="32" t="s">
        <v>51</v>
      </c>
      <c r="J44" s="32" t="s">
        <v>51</v>
      </c>
      <c r="K44" s="32" t="s">
        <v>51</v>
      </c>
      <c r="L44" s="32" t="s">
        <v>51</v>
      </c>
      <c r="M44" s="28" t="s">
        <v>41</v>
      </c>
      <c r="N44" s="28" t="s">
        <v>41</v>
      </c>
      <c r="O44" s="32" t="s">
        <v>52</v>
      </c>
    </row>
    <row r="45" spans="1:16" ht="14.5" customHeight="1" x14ac:dyDescent="0.25">
      <c r="A45" s="31" t="s">
        <v>53</v>
      </c>
      <c r="B45" s="32" t="s">
        <v>54</v>
      </c>
      <c r="C45" s="32" t="s">
        <v>54</v>
      </c>
      <c r="D45" s="32" t="s">
        <v>54</v>
      </c>
      <c r="E45" s="32" t="s">
        <v>54</v>
      </c>
      <c r="F45" s="32" t="s">
        <v>54</v>
      </c>
      <c r="G45" s="33" t="s">
        <v>54</v>
      </c>
      <c r="H45" s="32" t="s">
        <v>54</v>
      </c>
      <c r="I45" s="32" t="s">
        <v>54</v>
      </c>
      <c r="J45" s="32" t="s">
        <v>54</v>
      </c>
      <c r="K45" s="32" t="s">
        <v>54</v>
      </c>
      <c r="L45" s="32" t="s">
        <v>54</v>
      </c>
      <c r="M45" s="28" t="s">
        <v>41</v>
      </c>
      <c r="N45" s="28" t="s">
        <v>41</v>
      </c>
      <c r="O45" s="28" t="s">
        <v>41</v>
      </c>
      <c r="P45" s="1"/>
    </row>
    <row r="46" spans="1:16" ht="13" x14ac:dyDescent="0.25">
      <c r="A46" s="18"/>
      <c r="B46" s="19"/>
      <c r="C46" s="19"/>
      <c r="D46" s="19"/>
      <c r="E46" s="19"/>
      <c r="F46" s="19"/>
      <c r="G46" s="19"/>
      <c r="H46" s="19"/>
      <c r="I46" s="19"/>
      <c r="J46" s="19"/>
      <c r="K46" s="19"/>
      <c r="L46" s="19"/>
      <c r="M46" s="19"/>
      <c r="N46" s="19"/>
      <c r="O46" s="19"/>
      <c r="P46" s="20"/>
    </row>
    <row r="47" spans="1:16" ht="15.75" customHeight="1" x14ac:dyDescent="0.25">
      <c r="A47" s="27" t="s">
        <v>55</v>
      </c>
      <c r="B47" s="25"/>
      <c r="C47" s="26"/>
      <c r="D47" s="26"/>
      <c r="E47" s="26"/>
      <c r="F47" s="26"/>
      <c r="G47" s="26"/>
      <c r="H47" s="26"/>
      <c r="I47" s="26"/>
      <c r="J47" s="26"/>
      <c r="K47" s="26"/>
      <c r="L47" s="26"/>
      <c r="M47" s="26"/>
      <c r="N47" s="26"/>
      <c r="O47" s="26"/>
      <c r="P47" s="26"/>
    </row>
    <row r="48" spans="1:16" ht="26.25" customHeight="1" x14ac:dyDescent="0.25">
      <c r="A48" s="51" t="s">
        <v>56</v>
      </c>
      <c r="B48" s="51"/>
      <c r="C48" s="51"/>
      <c r="D48" s="51"/>
      <c r="E48" s="51"/>
      <c r="F48" s="51"/>
      <c r="G48" s="51"/>
      <c r="H48" s="51"/>
      <c r="I48" s="51"/>
      <c r="J48" s="51"/>
      <c r="K48" s="51"/>
      <c r="L48" s="51"/>
      <c r="M48" s="51"/>
      <c r="N48" s="51"/>
      <c r="O48" s="51"/>
      <c r="P48" s="51"/>
    </row>
    <row r="49" spans="1:16" ht="26.25" customHeight="1" x14ac:dyDescent="0.25">
      <c r="A49" s="52" t="s">
        <v>57</v>
      </c>
      <c r="B49" s="52"/>
      <c r="C49" s="52"/>
      <c r="D49" s="52"/>
      <c r="E49" s="52"/>
      <c r="F49" s="52"/>
      <c r="G49" s="52"/>
      <c r="H49" s="52"/>
      <c r="I49" s="52"/>
      <c r="J49" s="52"/>
      <c r="K49" s="52"/>
      <c r="L49" s="52"/>
      <c r="M49" s="52"/>
      <c r="N49" s="52"/>
      <c r="O49" s="52"/>
      <c r="P49" s="52"/>
    </row>
    <row r="50" spans="1:16" ht="26.25" customHeight="1" x14ac:dyDescent="0.25">
      <c r="A50" s="53" t="s">
        <v>58</v>
      </c>
      <c r="B50" s="53"/>
      <c r="C50" s="54"/>
      <c r="D50" s="54"/>
      <c r="E50" s="54"/>
      <c r="F50" s="54"/>
      <c r="G50" s="54"/>
      <c r="H50" s="54"/>
      <c r="I50" s="54"/>
      <c r="J50" s="54"/>
      <c r="K50" s="54"/>
      <c r="L50" s="54"/>
      <c r="M50" s="54"/>
      <c r="N50" s="54"/>
      <c r="O50" s="54"/>
      <c r="P50" s="54"/>
    </row>
    <row r="51" spans="1:16" ht="12" x14ac:dyDescent="0.25">
      <c r="A51" s="56" t="s">
        <v>59</v>
      </c>
      <c r="B51" s="56"/>
      <c r="C51" s="56"/>
      <c r="D51" s="56"/>
      <c r="E51" s="56"/>
      <c r="F51" s="56"/>
      <c r="G51" s="56"/>
      <c r="H51" s="56"/>
      <c r="I51" s="56"/>
      <c r="J51" s="56"/>
      <c r="K51" s="56"/>
      <c r="L51" s="56"/>
      <c r="M51" s="56"/>
      <c r="N51" s="56"/>
      <c r="O51" s="56"/>
      <c r="P51" s="56"/>
    </row>
    <row r="52" spans="1:16" ht="12" x14ac:dyDescent="0.25">
      <c r="A52" s="56" t="s">
        <v>60</v>
      </c>
      <c r="B52" s="56"/>
      <c r="C52" s="56"/>
      <c r="D52" s="56"/>
      <c r="E52" s="56"/>
      <c r="F52" s="56"/>
      <c r="G52" s="56"/>
      <c r="H52" s="56"/>
      <c r="I52" s="56"/>
      <c r="J52" s="56"/>
      <c r="K52" s="56"/>
      <c r="L52" s="56"/>
      <c r="M52" s="56"/>
      <c r="N52" s="56"/>
      <c r="O52" s="56"/>
      <c r="P52" s="56"/>
    </row>
    <row r="53" spans="1:16" ht="12" x14ac:dyDescent="0.25">
      <c r="A53" s="57" t="s">
        <v>61</v>
      </c>
      <c r="B53" s="57"/>
      <c r="C53" s="57"/>
      <c r="D53" s="57"/>
      <c r="E53" s="57"/>
      <c r="F53" s="57"/>
      <c r="G53" s="57"/>
      <c r="H53" s="57"/>
      <c r="I53" s="57"/>
      <c r="J53" s="57"/>
      <c r="K53" s="57"/>
      <c r="L53" s="57"/>
      <c r="M53" s="57"/>
      <c r="N53" s="57"/>
      <c r="O53" s="57"/>
      <c r="P53" s="57"/>
    </row>
    <row r="54" spans="1:16" ht="26.25" customHeight="1" x14ac:dyDescent="0.25">
      <c r="A54" s="55" t="s">
        <v>62</v>
      </c>
      <c r="B54" s="55"/>
      <c r="C54" s="55"/>
      <c r="D54" s="55"/>
      <c r="E54" s="55"/>
      <c r="F54" s="55"/>
      <c r="G54" s="55"/>
      <c r="H54" s="55"/>
      <c r="I54" s="55"/>
      <c r="J54" s="55"/>
      <c r="K54" s="55"/>
      <c r="L54" s="55"/>
      <c r="M54" s="55"/>
      <c r="N54" s="55"/>
      <c r="O54" s="55"/>
      <c r="P54" s="55"/>
    </row>
    <row r="55" spans="1:16" ht="26.25" customHeight="1" x14ac:dyDescent="0.25">
      <c r="A55" s="48" t="s">
        <v>63</v>
      </c>
      <c r="B55" s="48"/>
      <c r="C55" s="48"/>
      <c r="D55" s="48"/>
      <c r="E55" s="48"/>
      <c r="F55" s="48"/>
      <c r="G55" s="48"/>
      <c r="H55" s="48"/>
      <c r="I55" s="48"/>
      <c r="J55" s="48"/>
      <c r="K55" s="48"/>
      <c r="L55" s="48"/>
      <c r="M55" s="48"/>
      <c r="N55" s="48"/>
      <c r="O55" s="48"/>
      <c r="P55" s="48"/>
    </row>
  </sheetData>
  <mergeCells count="10">
    <mergeCell ref="A55:P55"/>
    <mergeCell ref="A1:P1"/>
    <mergeCell ref="A2:P2"/>
    <mergeCell ref="A48:P48"/>
    <mergeCell ref="A49:P49"/>
    <mergeCell ref="A50:P50"/>
    <mergeCell ref="A54:P54"/>
    <mergeCell ref="A51:P51"/>
    <mergeCell ref="A52:P52"/>
    <mergeCell ref="A53:P53"/>
  </mergeCells>
  <phoneticPr fontId="1" type="noConversion"/>
  <hyperlinks>
    <hyperlink ref="F45" r:id="rId1" xr:uid="{00000000-0004-0000-0000-000000000000}"/>
    <hyperlink ref="D44" r:id="rId2" xr:uid="{00000000-0004-0000-0000-000001000000}"/>
    <hyperlink ref="F44" r:id="rId3" xr:uid="{00000000-0004-0000-0000-000002000000}"/>
    <hyperlink ref="O44" r:id="rId4" xr:uid="{00000000-0004-0000-0000-000003000000}"/>
    <hyperlink ref="C44" r:id="rId5" xr:uid="{00000000-0004-0000-0000-000004000000}"/>
    <hyperlink ref="B44" r:id="rId6" display="Auditas" xr:uid="{00000000-0004-0000-0000-000005000000}"/>
    <hyperlink ref="D45" r:id="rId7" xr:uid="{00000000-0004-0000-0000-000006000000}"/>
    <hyperlink ref="B45" r:id="rId8" xr:uid="{00000000-0004-0000-0000-000007000000}"/>
    <hyperlink ref="C45" r:id="rId9" xr:uid="{00000000-0004-0000-0000-000008000000}"/>
    <hyperlink ref="I45" r:id="rId10" xr:uid="{00000000-0004-0000-0000-000009000000}"/>
    <hyperlink ref="I44" r:id="rId11" xr:uid="{00000000-0004-0000-0000-00000A000000}"/>
    <hyperlink ref="L45" r:id="rId12" xr:uid="{00000000-0004-0000-0000-00000B000000}"/>
    <hyperlink ref="E45" r:id="rId13" xr:uid="{00000000-0004-0000-0000-00000C000000}"/>
    <hyperlink ref="E44" r:id="rId14" xr:uid="{00000000-0004-0000-0000-00000D000000}"/>
    <hyperlink ref="H45" r:id="rId15" xr:uid="{00000000-0004-0000-0000-00000E000000}"/>
    <hyperlink ref="H44" r:id="rId16" xr:uid="{00000000-0004-0000-0000-00000F000000}"/>
    <hyperlink ref="L44" r:id="rId17" xr:uid="{00000000-0004-0000-0000-000010000000}"/>
    <hyperlink ref="J45" r:id="rId18" xr:uid="{00000000-0004-0000-0000-000011000000}"/>
    <hyperlink ref="J44" r:id="rId19" xr:uid="{00000000-0004-0000-0000-000012000000}"/>
    <hyperlink ref="G45" r:id="rId20" xr:uid="{00000000-0004-0000-0000-000013000000}"/>
    <hyperlink ref="G44" r:id="rId21" xr:uid="{00000000-0004-0000-0000-000014000000}"/>
    <hyperlink ref="K45" r:id="rId22" xr:uid="{00000000-0004-0000-0000-000015000000}"/>
    <hyperlink ref="K44" r:id="rId23" xr:uid="{00000000-0004-0000-0000-000016000000}"/>
  </hyperlinks>
  <pageMargins left="0.75" right="0.75" top="1" bottom="1" header="0.5" footer="0.5"/>
  <pageSetup paperSize="9" scale="22" orientation="portrait" r:id="rId24"/>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0" ma:contentTypeDescription="Create a new document." ma:contentTypeScope="" ma:versionID="e70601ac758a99dbdb23b96fe97868c0">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F23229-9BB0-4EF6-B585-915815AB3F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1E3D3D0-0F3C-4EF8-8E4F-41B17DEC7C1B}">
  <ds:schemaRefs>
    <ds:schemaRef ds:uri="http://www.w3.org/XML/1998/namespace"/>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1C0FD5F2-17BE-4A2F-B789-F176D7FFB7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 m. III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dcterms:created xsi:type="dcterms:W3CDTF">2013-03-18T20:38:56Z</dcterms:created>
  <dcterms:modified xsi:type="dcterms:W3CDTF">2022-12-22T20:47:18Z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2022-12-22T20:47:17Z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65500112-8435-441c-abfc-252fb17cf725</vt:lpwstr>
  </property>
  <property fmtid="{D5CDD505-2E9C-101B-9397-08002B2CF9AE}" pid="9" name="MSIP_Label_e5564178-1ca1-4992-b45e-fdaf9919e704_ContentBits">
    <vt:lpwstr>0</vt:lpwstr>
  </property>
</Properties>
</file>