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7-01\"/>
    </mc:Choice>
  </mc:AlternateContent>
  <xr:revisionPtr revIDLastSave="0" documentId="13_ncr:1_{0977A11C-5F94-4F2A-8394-0662A5A82800}" xr6:coauthVersionLast="47" xr6:coauthVersionMax="47" xr10:uidLastSave="{00000000-0000-0000-0000-000000000000}"/>
  <bookViews>
    <workbookView xWindow="-110" yWindow="-110" windowWidth="19420" windowHeight="10420" xr2:uid="{00000000-000D-0000-FFFF-FFFF00000000}"/>
  </bookViews>
  <sheets>
    <sheet name="2021 m. I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6" i="1" l="1"/>
  <c r="F27" i="1" l="1"/>
  <c r="F21" i="1"/>
  <c r="F10" i="1"/>
  <c r="F16" i="1" s="1"/>
  <c r="N21" i="1"/>
  <c r="N27" i="1" s="1"/>
  <c r="N10" i="1"/>
  <c r="N16" i="1" s="1"/>
  <c r="L21" i="1"/>
  <c r="L27" i="1" s="1"/>
  <c r="L10" i="1"/>
  <c r="L16" i="1" s="1"/>
  <c r="K27" i="1"/>
  <c r="K21" i="1"/>
  <c r="K10" i="1"/>
  <c r="K16" i="1" s="1"/>
  <c r="J21" i="1"/>
  <c r="J27" i="1" s="1"/>
  <c r="J10" i="1"/>
  <c r="J16" i="1" s="1"/>
  <c r="I21" i="1"/>
  <c r="I27" i="1" s="1"/>
  <c r="I10" i="1"/>
  <c r="I16" i="1" s="1"/>
  <c r="G21" i="1"/>
  <c r="G27" i="1" s="1"/>
  <c r="G10" i="1"/>
  <c r="G16" i="1" s="1"/>
  <c r="M30" i="1" l="1"/>
  <c r="O30" i="1" s="1"/>
  <c r="M19" i="1"/>
  <c r="O19" i="1" s="1"/>
  <c r="M20" i="1"/>
  <c r="O20" i="1" s="1"/>
  <c r="M22" i="1"/>
  <c r="O22" i="1" s="1"/>
  <c r="M23" i="1"/>
  <c r="O23" i="1" s="1"/>
  <c r="M24" i="1"/>
  <c r="O24" i="1" s="1"/>
  <c r="M25" i="1"/>
  <c r="O25" i="1" s="1"/>
  <c r="M26" i="1"/>
  <c r="O26" i="1" s="1"/>
  <c r="M28" i="1"/>
  <c r="O28" i="1" s="1"/>
  <c r="M29" i="1"/>
  <c r="O29" i="1" s="1"/>
  <c r="M18" i="1"/>
  <c r="O18" i="1" s="1"/>
  <c r="M17" i="1"/>
  <c r="O17" i="1" s="1"/>
  <c r="M5" i="1"/>
  <c r="O5" i="1" s="1"/>
  <c r="O6" i="1"/>
  <c r="M7" i="1"/>
  <c r="O7" i="1" s="1"/>
  <c r="M8" i="1"/>
  <c r="O8" i="1" s="1"/>
  <c r="M9" i="1"/>
  <c r="O9" i="1" s="1"/>
  <c r="M11" i="1"/>
  <c r="O11" i="1" s="1"/>
  <c r="M12" i="1"/>
  <c r="O12" i="1" s="1"/>
  <c r="M13" i="1"/>
  <c r="O13" i="1" s="1"/>
  <c r="M14" i="1"/>
  <c r="O14" i="1" s="1"/>
  <c r="M15" i="1"/>
  <c r="O15" i="1" s="1"/>
  <c r="M4" i="1"/>
  <c r="O4" i="1" s="1"/>
  <c r="B10" i="1"/>
  <c r="B16" i="1" s="1"/>
  <c r="B21" i="1"/>
  <c r="B27" i="1" s="1"/>
  <c r="C10" i="1"/>
  <c r="C16" i="1" s="1"/>
  <c r="C21" i="1"/>
  <c r="C27" i="1" s="1"/>
  <c r="E21" i="1"/>
  <c r="E27" i="1" s="1"/>
  <c r="D21" i="1"/>
  <c r="D27" i="1" s="1"/>
  <c r="E10" i="1"/>
  <c r="E16" i="1" s="1"/>
  <c r="D10" i="1"/>
  <c r="D16" i="1" s="1"/>
  <c r="M27" i="1" l="1"/>
  <c r="O21" i="1"/>
  <c r="O27" i="1" s="1"/>
  <c r="M21" i="1"/>
  <c r="O10" i="1"/>
  <c r="O16" i="1" s="1"/>
  <c r="M10" i="1"/>
  <c r="M16" i="1"/>
</calcChain>
</file>

<file path=xl/sharedStrings.xml><?xml version="1.0" encoding="utf-8"?>
<sst xmlns="http://schemas.openxmlformats.org/spreadsheetml/2006/main" count="108" uniqueCount="67">
  <si>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</si>
  <si>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</si>
  <si>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</si>
  <si>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</si>
  <si>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</si>
  <si>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</si>
  <si>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</si>
  <si>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</si>
  <si>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</si>
  <si>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</si>
  <si>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</si>
  <si>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</si>
  <si>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</si>
  <si>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</si>
  <si>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</si>
  <si>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</si>
  <si>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</si>
  <si>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</si>
  <si>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</si>
  <si>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</si>
  <si>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</si>
  <si>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</si>
  <si>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</si>
  <si>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</si>
  <si>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</si>
  <si>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</si>
  <si>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</si>
  <si>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</si>
  <si>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</si>
  <si>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</si>
  <si>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</si>
  <si>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</si>
  <si>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</si>
  <si>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</si>
  <si>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</si>
  <si>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</si>
  <si>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</si>
  <si>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</si>
  <si>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</si>
  <si>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</si>
  <si>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</si>
  <si>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</si>
  <si>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</si>
  <si>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</si>
  <si>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</si>
  <si>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</si>
  <si>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</si>
  <si>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</si>
  <si>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</si>
  <si>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</si>
  <si>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</si>
  <si>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 xml:space="preserve"> </t>
  </si>
  <si>
    <t>UAB GF bankas</t>
  </si>
  <si>
    <t>AB "Fjord Bank"</t>
  </si>
  <si>
    <t>PayRay Bank, UAB</t>
  </si>
  <si>
    <r>
      <t>Visi užsienio bankų filalai       (6 filialai)</t>
    </r>
    <r>
      <rPr>
        <b/>
        <vertAlign val="superscript"/>
        <sz val="10"/>
        <color indexed="9"/>
        <rFont val="Verdana"/>
        <family val="2"/>
        <charset val="186"/>
      </rPr>
      <t>1, 2</t>
    </r>
  </si>
  <si>
    <t>Duomenų skelbimo data: 2021 m. rugsėjo 13 d.</t>
  </si>
  <si>
    <t>Pagrindiniai bankų sektoriaus veiklos rodikliai (2021 m. liepos 1 d. neaudituoti duomenys, tūkst. Eur)</t>
  </si>
  <si>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</si>
  <si>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</si>
  <si>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</si>
  <si>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</si>
  <si>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</si>
  <si>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</si>
  <si>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</si>
  <si>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</si>
  <si>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(11 bankai)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</si>
</sst>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sz val="10"/>
      <color rgb="FFFFFFFF"/>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32">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right/>
      <top style="thin">
        <color theme="0"/>
      </top>
      <bottom/>
      <diagonal/>
    </border>
    <border>
      <left style="thin">
        <color rgb="FFFFFFFF"/>
      </left>
      <right style="thin">
        <color rgb="FFFFFFFF"/>
      </right>
      <top/>
      <bottom style="thin">
        <color rgb="FF00B07D"/>
      </bottom>
      <diagonal/>
    </border>
    <border>
      <left style="thin">
        <color rgb="FFFFFFFF"/>
      </left>
      <right style="thin">
        <color rgb="FFFFFFFF"/>
      </right>
      <top style="thin">
        <color rgb="FFFFFFFF"/>
      </top>
      <bottom style="thin">
        <color rgb="FF00B07D"/>
      </bottom>
      <diagonal/>
    </border>
    <border>
      <left style="thin">
        <color rgb="FFFFFFFF"/>
      </left>
      <right style="thin">
        <color rgb="FFFFFFFF"/>
      </right>
      <top/>
      <bottom/>
      <diagonal/>
    </border>
    <border>
      <left style="thin">
        <color rgb="FFFFFFFF"/>
      </left>
      <right style="thin">
        <color rgb="FFFFFFFF"/>
      </right>
      <top style="thin">
        <color rgb="FFC8E7D8"/>
      </top>
      <bottom style="thin">
        <color rgb="FFC8E7D8"/>
      </bottom>
      <diagonal/>
    </border>
    <border>
      <left style="thin">
        <color rgb="FFFFFFFF"/>
      </left>
      <right style="thin">
        <color rgb="FFFFFFFF"/>
      </right>
      <top style="thin">
        <color rgb="FFC8E7D8"/>
      </top>
      <bottom/>
      <diagonal/>
    </border>
    <border>
      <left style="thin">
        <color rgb="FFFFFFFF"/>
      </left>
      <right style="thin">
        <color rgb="FFFFFFFF"/>
      </right>
      <top style="thin">
        <color rgb="FF00B07D"/>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85">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3" fillId="0" borderId="0" xfId="0" applyFont="1" applyFill="1" applyAlignment="1">
      <alignment horizontal="center" vertical="center"/>
    </xf>
    <xf numFmtId="0" fontId="10" fillId="0" borderId="1" xfId="0" applyFont="1" applyFill="1" applyBorder="1"/>
    <xf numFmtId="3" fontId="21" fillId="4" borderId="19" xfId="0" applyNumberFormat="1" applyFont="1" applyFill="1" applyBorder="1" applyAlignment="1">
      <alignment horizontal="center" vertical="center" wrapText="1"/>
    </xf>
    <xf numFmtId="164" fontId="5" fillId="5" borderId="0" xfId="0" applyNumberFormat="1" applyFont="1" applyFill="1" applyAlignment="1">
      <alignment horizontal="center" vertical="center"/>
    </xf>
    <xf numFmtId="3" fontId="22" fillId="4" borderId="31" xfId="0" applyNumberFormat="1" applyFont="1" applyFill="1" applyBorder="1" applyAlignment="1">
      <alignment horizontal="center" vertical="center" wrapText="1"/>
    </xf>
    <xf numFmtId="165" fontId="10" fillId="0" borderId="19" xfId="0" applyNumberFormat="1" applyFont="1" applyBorder="1" applyAlignment="1">
      <alignment horizontal="right" vertical="center" wrapText="1"/>
    </xf>
    <xf numFmtId="3" fontId="18" fillId="0" borderId="19" xfId="1" applyNumberFormat="1" applyFont="1" applyFill="1" applyBorder="1" applyAlignment="1" applyProtection="1">
      <alignment horizontal="center" vertical="center"/>
    </xf>
    <xf numFmtId="166" fontId="17" fillId="0" borderId="22" xfId="0" applyNumberFormat="1" applyFont="1" applyFill="1" applyBorder="1" applyAlignment="1">
      <alignment horizontal="right" wrapText="1" readingOrder="1"/>
    </xf>
    <xf numFmtId="166" fontId="17" fillId="0" borderId="23" xfId="0" applyNumberFormat="1" applyFont="1" applyFill="1" applyBorder="1" applyAlignment="1">
      <alignment horizontal="right" wrapText="1" readingOrder="1"/>
    </xf>
    <xf numFmtId="166" fontId="17" fillId="0" borderId="18" xfId="0" applyNumberFormat="1" applyFont="1" applyFill="1" applyBorder="1" applyAlignment="1">
      <alignment horizontal="right" wrapText="1" readingOrder="1"/>
    </xf>
    <xf numFmtId="166" fontId="19" fillId="0" borderId="20" xfId="0" applyNumberFormat="1" applyFont="1" applyFill="1" applyBorder="1" applyAlignment="1">
      <alignment horizontal="right" wrapText="1" readingOrder="1"/>
    </xf>
    <xf numFmtId="166" fontId="19" fillId="0" borderId="21" xfId="0" applyNumberFormat="1" applyFont="1" applyFill="1" applyBorder="1" applyAlignment="1">
      <alignment horizontal="right" wrapText="1" readingOrder="1"/>
    </xf>
    <xf numFmtId="166" fontId="17" fillId="0" borderId="17"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166" fontId="10" fillId="0" borderId="12"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0" fillId="0" borderId="28"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0" fontId="10" fillId="2" borderId="0" xfId="0" applyFont="1" applyFill="1" applyBorder="1" applyAlignment="1">
      <alignment horizontal="left" wrapText="1"/>
    </xf>
    <xf numFmtId="0" fontId="10" fillId="2" borderId="0" xfId="0" applyFont="1" applyFill="1" applyBorder="1" applyAlignment="1">
      <alignment horizontal="left" vertical="top"/>
    </xf>
    <xf numFmtId="165" fontId="10" fillId="0" borderId="2" xfId="0" applyNumberFormat="1" applyFont="1" applyBorder="1" applyAlignment="1">
      <alignment horizontal="right" vertical="center" wrapText="1"/>
    </xf>
    <xf numFmtId="166" fontId="10"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7" fillId="0" borderId="2" xfId="0" applyNumberFormat="1" applyFont="1" applyBorder="1" applyAlignment="1">
      <alignment horizontal="right" wrapText="1" readingOrder="1"/>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5" fontId="10" fillId="0" borderId="2" xfId="0" applyNumberFormat="1" applyFont="1" applyBorder="1" applyAlignment="1">
      <alignment horizontal="center" vertical="center" wrapText="1"/>
    </xf>
    <xf numFmtId="166" fontId="10" fillId="0" borderId="26"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0" fillId="0" borderId="27" xfId="0" applyNumberFormat="1" applyFont="1" applyFill="1" applyBorder="1" applyAlignment="1">
      <alignment horizontal="right" wrapText="1" readingOrder="1"/>
    </xf>
    <xf numFmtId="165" fontId="10" fillId="0" borderId="19" xfId="0" applyNumberFormat="1" applyFont="1" applyFill="1" applyBorder="1" applyAlignment="1">
      <alignment horizontal="right" vertical="center" wrapText="1"/>
    </xf>
    <xf numFmtId="166" fontId="10" fillId="0" borderId="15" xfId="0" applyNumberFormat="1" applyFont="1" applyFill="1" applyBorder="1" applyAlignment="1">
      <alignment horizontal="right" wrapText="1" readingOrder="1"/>
    </xf>
    <xf numFmtId="166" fontId="10" fillId="0" borderId="29"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0" fillId="0" borderId="30" xfId="0" applyNumberFormat="1" applyFont="1" applyFill="1" applyBorder="1" applyAlignment="1">
      <alignment horizontal="right" wrapText="1" readingOrder="1"/>
    </xf>
    <xf numFmtId="166" fontId="10" fillId="0" borderId="24" xfId="0" applyNumberFormat="1" applyFont="1" applyFill="1" applyBorder="1" applyAlignment="1">
      <alignment horizontal="right" wrapText="1" readingOrder="1"/>
    </xf>
    <xf numFmtId="166" fontId="17" fillId="0" borderId="19" xfId="0" applyNumberFormat="1" applyFont="1" applyFill="1" applyBorder="1" applyAlignment="1">
      <alignment horizontal="right" wrapText="1" readingOrder="1"/>
    </xf>
    <xf numFmtId="2" fontId="23" fillId="2" borderId="0" xfId="0" applyNumberFormat="1" applyFont="1" applyFill="1" applyBorder="1" applyAlignment="1">
      <alignment horizontal="left" vertical="center" wrapText="1"/>
    </xf>
    <xf numFmtId="2" fontId="24" fillId="2" borderId="0" xfId="0" applyNumberFormat="1" applyFont="1" applyFill="1" applyBorder="1" applyAlignment="1">
      <alignment horizontal="left" vertical="center" wrapText="1"/>
    </xf>
    <xf numFmtId="0" fontId="20" fillId="2" borderId="25"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0" borderId="0" xfId="0" applyFont="1" applyFill="1" applyAlignment="1">
      <alignment horizontal="left" vertical="top" wrapText="1"/>
    </xf>
    <xf numFmtId="0" fontId="14" fillId="0" borderId="0" xfId="0" applyFont="1" applyFill="1" applyAlignment="1">
      <alignment horizontal="left" vertical="top" wrapText="1"/>
    </xf>
    <xf numFmtId="0" fontId="10" fillId="2" borderId="0" xfId="0" applyFont="1" applyFill="1" applyBorder="1" applyAlignment="1">
      <alignment horizontal="left" vertical="top"/>
    </xf>
    <xf numFmtId="0" fontId="10" fillId="2" borderId="0" xfId="0" applyFont="1" applyFill="1" applyAlignment="1">
      <alignment horizontal="left" vertical="top"/>
    </xf>
    <xf numFmtId="0" fontId="10" fillId="0" borderId="0" xfId="0" applyFont="1" applyAlignment="1">
      <alignment horizontal="left" vertical="top"/>
    </xf>
    <xf numFmtId="0" fontId="23" fillId="2" borderId="0"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eb.lt/apie-seb/investuotojams/finansine-informacija/seb-banko-grupes-finansines-ataskaitos" TargetMode="External"/><Relationship Id="rId13" Type="http://schemas.openxmlformats.org/officeDocument/2006/relationships/hyperlink" Target="https://mano.bank/finansine-atskaitomybe" TargetMode="External"/><Relationship Id="rId18" Type="http://schemas.openxmlformats.org/officeDocument/2006/relationships/hyperlink" Target="https://www.lb.lt/lt/frd-licencijos/view_license?id=2033" TargetMode="External"/><Relationship Id="rId3" Type="http://schemas.openxmlformats.org/officeDocument/2006/relationships/hyperlink" Target="http://www.lb.lt/lt/frd-licencijos/view_license?id=258" TargetMode="External"/><Relationship Id="rId21" Type="http://schemas.openxmlformats.org/officeDocument/2006/relationships/hyperlink" Target="https://www.fjordbank.lt/apie-mus" TargetMode="External"/><Relationship Id="rId7" Type="http://schemas.openxmlformats.org/officeDocument/2006/relationships/hyperlink" Target="https://www.lb.lt/lt/apzvalgos-ir-leidiniai/category.39/series.171" TargetMode="External"/><Relationship Id="rId12" Type="http://schemas.openxmlformats.org/officeDocument/2006/relationships/hyperlink" Target="https://www.lb.lt/lt/frd-licencijos/view_license?id=470" TargetMode="External"/><Relationship Id="rId17" Type="http://schemas.openxmlformats.org/officeDocument/2006/relationships/hyperlink" Target="https://www.gfbankas.lt/finansines-ataskaitos/" TargetMode="External"/><Relationship Id="rId2" Type="http://schemas.openxmlformats.org/officeDocument/2006/relationships/hyperlink" Target="http://www.lb.lt/lt/frd-licencijos/view_license?id=319" TargetMode="External"/><Relationship Id="rId16" Type="http://schemas.openxmlformats.org/officeDocument/2006/relationships/hyperlink" Target="https://www.lb.lt/lt/frd-licencijos/view_license?id=1857" TargetMode="External"/><Relationship Id="rId20" Type="http://schemas.openxmlformats.org/officeDocument/2006/relationships/hyperlink" Target="https://www.lb.lt/lt/frd-licencijos/view_license?id=1915" TargetMode="External"/><Relationship Id="rId1" Type="http://schemas.openxmlformats.org/officeDocument/2006/relationships/hyperlink" Target="http://www.lb.lt/lt/frd-licencijos/view_license?id=301" TargetMode="External"/><Relationship Id="rId6" Type="http://schemas.openxmlformats.org/officeDocument/2006/relationships/hyperlink" Target="https://www.medbank.lt/lt/apie-banka/finansines-ataskaitos/"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www.sb.lt/lt/apie-banka/investuotuojams/finansines-ataskaitos%2C-rodikliai-ir-prospektai/" TargetMode="External"/><Relationship Id="rId15" Type="http://schemas.openxmlformats.org/officeDocument/2006/relationships/hyperlink" Target="https://europeanmerchantbank.com/lt/ataskaitos" TargetMode="External"/><Relationship Id="rId23" Type="http://schemas.openxmlformats.org/officeDocument/2006/relationships/hyperlink" Target="https://www.revolut.com/lt-LT/apie-revolut"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smebank.lt/apie-mus/" TargetMode="External"/><Relationship Id="rId4" Type="http://schemas.openxmlformats.org/officeDocument/2006/relationships/hyperlink" Target="http://www.lb.lt/lt/frd-licencijos/view_license?id=298" TargetMode="External"/><Relationship Id="rId9" Type="http://schemas.openxmlformats.org/officeDocument/2006/relationships/hyperlink" Target="http://www.swedbank.lt/lt/pages/358" TargetMode="External"/><Relationship Id="rId14" Type="http://schemas.openxmlformats.org/officeDocument/2006/relationships/hyperlink" Target="https://www.lb.lt/lt/frd-licencijos/view_license?id=478" TargetMode="External"/><Relationship Id="rId22" Type="http://schemas.openxmlformats.org/officeDocument/2006/relationships/hyperlink" Target="https://www.lb.lt/lt/frd-licencijos/view_license?id=4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8" activePane="bottomLeft" state="frozen"/>
      <selection pane="bottomLeft" activeCell="J36" sqref="J36"/>
    </sheetView>
  </sheetViews>
  <sheetFormatPr defaultColWidth="9.1796875" defaultRowHeight="10.5" x14ac:dyDescent="0.25"/>
  <cols>
    <col min="1" max="1" width="49.81640625" style="1" customWidth="1"/>
    <col min="2" max="2" width="13.54296875" style="1" customWidth="1"/>
    <col min="3" max="17" width="13.54296875" style="5" customWidth="1"/>
    <col min="18" max="18" width="5.7265625" style="1" customWidth="1"/>
    <col min="19" max="25" width="9.26953125" style="1" bestFit="1" customWidth="1"/>
    <col min="26" max="26" width="10.1796875" style="1" bestFit="1" customWidth="1"/>
    <col min="27" max="27" width="9.26953125" style="1" bestFit="1" customWidth="1"/>
    <col min="28" max="28" width="10.1796875" style="1" bestFit="1" customWidth="1"/>
    <col min="29" max="16384" width="9.1796875" style="1"/>
  </cols>
  <sheetData>
    <row r="1" spans="1:35" ht="15" customHeight="1" x14ac:dyDescent="0.25">
      <c r="A1" s="75" t="s">
        <v>57</v>
      </c>
      <c r="B1" s="75"/>
      <c r="C1" s="75"/>
      <c r="D1" s="75"/>
      <c r="E1" s="75"/>
      <c r="F1" s="75"/>
      <c r="G1" s="75"/>
      <c r="H1" s="75"/>
      <c r="I1" s="75"/>
      <c r="J1" s="75"/>
      <c r="K1" s="75"/>
      <c r="L1" s="75"/>
      <c r="M1" s="75"/>
      <c r="N1" s="75"/>
      <c r="O1" s="75"/>
      <c r="P1" s="75"/>
      <c r="Q1" s="75"/>
    </row>
    <row r="2" spans="1:35" x14ac:dyDescent="0.25">
      <c r="A2" s="76" t="s">
        <v>56</v>
      </c>
      <c r="B2" s="76"/>
      <c r="C2" s="76"/>
      <c r="D2" s="76"/>
      <c r="E2" s="76"/>
      <c r="F2" s="76"/>
      <c r="G2" s="76"/>
      <c r="H2" s="76"/>
      <c r="I2" s="76"/>
      <c r="J2" s="76"/>
      <c r="K2" s="76"/>
      <c r="L2" s="76"/>
      <c r="M2" s="76"/>
      <c r="N2" s="76"/>
      <c r="O2" s="76"/>
      <c r="P2" s="76"/>
      <c r="Q2" s="76"/>
    </row>
    <row r="3" spans="1:35" ht="68.5" x14ac:dyDescent="0.3">
      <c r="A3" s="7" t="s">
        <v>11</v>
      </c>
      <c r="B3" s="9" t="s">
        <v>17</v>
      </c>
      <c r="C3" s="9" t="s">
        <v>0</v>
      </c>
      <c r="D3" s="9" t="s">
        <v>1</v>
      </c>
      <c r="E3" s="9" t="s">
        <v>2</v>
      </c>
      <c r="F3" s="32" t="s">
        <v>49</v>
      </c>
      <c r="G3" s="32" t="s">
        <v>48</v>
      </c>
      <c r="H3" s="9" t="s">
        <v>54</v>
      </c>
      <c r="I3" s="9" t="s">
        <v>50</v>
      </c>
      <c r="J3" s="9" t="s">
        <v>52</v>
      </c>
      <c r="K3" s="9" t="s">
        <v>58</v>
      </c>
      <c r="L3" s="9" t="s">
        <v>53</v>
      </c>
      <c r="M3" s="8" t="s">
        <v>66</v>
      </c>
      <c r="N3" s="8" t="s">
        <v>55</v>
      </c>
      <c r="O3" s="23" t="s">
        <v>9</v>
      </c>
      <c r="P3" s="1"/>
      <c r="Q3" s="2"/>
      <c r="R3" s="2"/>
      <c r="S3" s="2"/>
      <c r="T3" s="2"/>
      <c r="U3" s="2"/>
      <c r="V3" s="2"/>
      <c r="W3" s="2"/>
      <c r="X3" s="2"/>
      <c r="Y3" s="2"/>
      <c r="Z3" s="2"/>
    </row>
    <row r="4" spans="1:35" ht="13" x14ac:dyDescent="0.3">
      <c r="A4" s="10" t="s">
        <v>20</v>
      </c>
      <c r="B4" s="44">
        <v>1273892</v>
      </c>
      <c r="C4" s="44">
        <v>470347</v>
      </c>
      <c r="D4" s="44">
        <v>735722</v>
      </c>
      <c r="E4" s="44">
        <v>56010</v>
      </c>
      <c r="F4" s="53"/>
      <c r="G4" s="53">
        <v>16239</v>
      </c>
      <c r="H4" s="63"/>
      <c r="I4" s="53"/>
      <c r="J4" s="53"/>
      <c r="K4" s="53"/>
      <c r="L4" s="53"/>
      <c r="M4" s="44">
        <f t="shared" ref="M4:M30" si="0">SUM(B4:L4)</f>
        <v>2552210</v>
      </c>
      <c r="N4" s="53">
        <v>285739</v>
      </c>
      <c r="O4" s="37">
        <f t="shared" ref="O4:O25" si="1">M4+N4</f>
        <v>2837949</v>
      </c>
      <c r="P4" s="1"/>
      <c r="Q4" s="2"/>
      <c r="R4" s="2"/>
      <c r="S4" s="2"/>
      <c r="T4" s="2"/>
      <c r="U4" s="2"/>
      <c r="V4" s="2"/>
      <c r="W4" s="2"/>
      <c r="X4" s="2"/>
      <c r="Y4" s="2"/>
      <c r="Z4" s="2"/>
    </row>
    <row r="5" spans="1:35" ht="13" x14ac:dyDescent="0.3">
      <c r="A5" s="11" t="s">
        <v>6</v>
      </c>
      <c r="B5" s="64">
        <v>164822</v>
      </c>
      <c r="C5" s="64">
        <v>8847</v>
      </c>
      <c r="D5" s="64">
        <v>34334</v>
      </c>
      <c r="E5" s="64">
        <v>7369</v>
      </c>
      <c r="F5" s="54"/>
      <c r="G5" s="54"/>
      <c r="H5" s="65">
        <v>1003</v>
      </c>
      <c r="I5" s="53"/>
      <c r="J5" s="54"/>
      <c r="K5" s="53"/>
      <c r="L5" s="53"/>
      <c r="M5" s="44">
        <f t="shared" si="0"/>
        <v>216375</v>
      </c>
      <c r="N5" s="54">
        <v>74465</v>
      </c>
      <c r="O5" s="38">
        <f t="shared" si="1"/>
        <v>290840</v>
      </c>
      <c r="P5" s="1"/>
      <c r="Q5" s="2"/>
      <c r="R5" s="2"/>
      <c r="S5" s="2"/>
      <c r="T5" s="2"/>
      <c r="U5" s="2"/>
      <c r="V5" s="2"/>
      <c r="W5" s="2"/>
      <c r="X5" s="2"/>
      <c r="Y5" s="2"/>
      <c r="Z5" s="2"/>
    </row>
    <row r="6" spans="1:35" ht="13" x14ac:dyDescent="0.3">
      <c r="A6" s="11" t="s">
        <v>22</v>
      </c>
      <c r="B6" s="64">
        <v>14980</v>
      </c>
      <c r="C6" s="64">
        <v>13736</v>
      </c>
      <c r="D6" s="64">
        <v>1640</v>
      </c>
      <c r="E6" s="64">
        <v>27</v>
      </c>
      <c r="F6" s="64">
        <v>700</v>
      </c>
      <c r="G6" s="64"/>
      <c r="H6" s="65"/>
      <c r="I6" s="53"/>
      <c r="J6" s="54"/>
      <c r="K6" s="53"/>
      <c r="L6" s="53"/>
      <c r="M6" s="44">
        <f>SUM(B6:L6)</f>
        <v>31083</v>
      </c>
      <c r="N6" s="54">
        <v>22199</v>
      </c>
      <c r="O6" s="38">
        <f t="shared" si="1"/>
        <v>53282</v>
      </c>
      <c r="P6" s="1"/>
      <c r="Q6" s="2"/>
      <c r="R6" s="2"/>
      <c r="S6" s="2"/>
      <c r="T6" s="2"/>
      <c r="U6" s="2"/>
      <c r="V6" s="2"/>
      <c r="W6" s="2"/>
      <c r="X6" s="2"/>
      <c r="Y6" s="2"/>
      <c r="Z6" s="2"/>
    </row>
    <row r="7" spans="1:35" ht="14.25" customHeight="1" x14ac:dyDescent="0.3">
      <c r="A7" s="11" t="s">
        <v>24</v>
      </c>
      <c r="B7" s="64">
        <v>145345</v>
      </c>
      <c r="C7" s="64">
        <v>116606</v>
      </c>
      <c r="D7" s="64">
        <v>67753</v>
      </c>
      <c r="E7" s="64">
        <v>28114</v>
      </c>
      <c r="F7" s="54"/>
      <c r="G7" s="54">
        <v>14</v>
      </c>
      <c r="H7" s="65"/>
      <c r="I7" s="53"/>
      <c r="J7" s="54">
        <v>126</v>
      </c>
      <c r="K7" s="53"/>
      <c r="L7" s="53"/>
      <c r="M7" s="44">
        <f t="shared" si="0"/>
        <v>357958</v>
      </c>
      <c r="N7" s="54">
        <v>113025</v>
      </c>
      <c r="O7" s="38">
        <f t="shared" si="1"/>
        <v>470983</v>
      </c>
      <c r="P7" s="1"/>
      <c r="Q7" s="2"/>
      <c r="R7" s="2"/>
      <c r="S7" s="2"/>
      <c r="T7" s="2"/>
      <c r="U7" s="2"/>
      <c r="V7" s="2"/>
      <c r="W7" s="2"/>
      <c r="X7" s="2"/>
      <c r="Y7" s="2"/>
      <c r="Z7" s="2"/>
      <c r="AA7" s="2"/>
      <c r="AB7" s="2"/>
      <c r="AC7" s="2"/>
      <c r="AD7" s="2"/>
      <c r="AE7" s="2"/>
      <c r="AF7" s="2"/>
      <c r="AG7" s="2"/>
      <c r="AH7" s="2"/>
      <c r="AI7" s="2"/>
    </row>
    <row r="8" spans="1:35" ht="14.25" customHeight="1" x14ac:dyDescent="0.3">
      <c r="A8" s="11" t="s">
        <v>23</v>
      </c>
      <c r="B8" s="64">
        <v>7389138</v>
      </c>
      <c r="C8" s="64">
        <v>1834524</v>
      </c>
      <c r="D8" s="64">
        <v>386506</v>
      </c>
      <c r="E8" s="64">
        <v>57530</v>
      </c>
      <c r="F8" s="54">
        <v>290930</v>
      </c>
      <c r="G8" s="54">
        <v>25957</v>
      </c>
      <c r="H8" s="65">
        <v>3672</v>
      </c>
      <c r="I8" s="53">
        <v>39167</v>
      </c>
      <c r="J8" s="54">
        <v>5496</v>
      </c>
      <c r="K8" s="53">
        <v>2368</v>
      </c>
      <c r="L8" s="53">
        <v>1170</v>
      </c>
      <c r="M8" s="44">
        <f t="shared" si="0"/>
        <v>10036458</v>
      </c>
      <c r="N8" s="54">
        <v>2428004</v>
      </c>
      <c r="O8" s="38">
        <f t="shared" si="1"/>
        <v>12464462</v>
      </c>
      <c r="P8" s="1"/>
      <c r="Q8" s="2"/>
      <c r="R8" s="2"/>
      <c r="S8" s="2"/>
      <c r="T8" s="2"/>
      <c r="U8" s="2"/>
      <c r="V8" s="2"/>
      <c r="W8" s="2"/>
      <c r="X8" s="2"/>
      <c r="Y8" s="2"/>
      <c r="Z8" s="2"/>
      <c r="AA8" s="2"/>
      <c r="AB8" s="2"/>
      <c r="AC8" s="2"/>
      <c r="AD8" s="2"/>
      <c r="AE8" s="2"/>
      <c r="AF8" s="2"/>
      <c r="AG8" s="2"/>
      <c r="AH8" s="2"/>
      <c r="AI8" s="2"/>
    </row>
    <row r="9" spans="1:35" ht="14.25" customHeight="1" x14ac:dyDescent="0.3">
      <c r="A9" s="11" t="s">
        <v>25</v>
      </c>
      <c r="B9" s="64">
        <v>118413</v>
      </c>
      <c r="C9" s="71">
        <v>2097369</v>
      </c>
      <c r="D9" s="64">
        <v>22394</v>
      </c>
      <c r="E9" s="64">
        <v>15458</v>
      </c>
      <c r="F9" s="54">
        <v>2759</v>
      </c>
      <c r="G9" s="54">
        <v>863</v>
      </c>
      <c r="H9" s="65">
        <v>4130</v>
      </c>
      <c r="I9" s="53">
        <v>23913</v>
      </c>
      <c r="J9" s="54">
        <v>2683</v>
      </c>
      <c r="K9" s="53">
        <v>4529</v>
      </c>
      <c r="L9" s="53">
        <v>555</v>
      </c>
      <c r="M9" s="44">
        <f t="shared" si="0"/>
        <v>2293066</v>
      </c>
      <c r="N9" s="54">
        <v>187942</v>
      </c>
      <c r="O9" s="38">
        <f t="shared" si="1"/>
        <v>2481008</v>
      </c>
      <c r="P9" s="1"/>
      <c r="Q9" s="2"/>
      <c r="R9" s="2"/>
      <c r="S9" s="2"/>
      <c r="T9" s="2"/>
      <c r="U9" s="2"/>
      <c r="V9" s="2"/>
      <c r="W9" s="2"/>
      <c r="X9" s="2"/>
      <c r="Y9" s="2"/>
      <c r="Z9" s="2"/>
      <c r="AA9" s="2"/>
      <c r="AB9" s="2"/>
      <c r="AC9" s="2"/>
      <c r="AD9" s="2"/>
      <c r="AE9" s="2"/>
      <c r="AF9" s="2"/>
      <c r="AG9" s="2"/>
      <c r="AH9" s="2"/>
      <c r="AI9" s="2"/>
    </row>
    <row r="10" spans="1:35" ht="14.25" customHeight="1" x14ac:dyDescent="0.3">
      <c r="A10" s="12" t="s">
        <v>27</v>
      </c>
      <c r="B10" s="47">
        <f t="shared" ref="B10:F10" si="2">B11+B12+B13+B14</f>
        <v>6115175</v>
      </c>
      <c r="C10" s="47">
        <f t="shared" si="2"/>
        <v>6003033</v>
      </c>
      <c r="D10" s="47">
        <f t="shared" si="2"/>
        <v>1897516</v>
      </c>
      <c r="E10" s="47">
        <f t="shared" si="2"/>
        <v>209799</v>
      </c>
      <c r="F10" s="55">
        <f t="shared" si="2"/>
        <v>16442</v>
      </c>
      <c r="G10" s="47">
        <f t="shared" ref="G10" si="3">G11+G12+G13+G14</f>
        <v>45022</v>
      </c>
      <c r="H10" s="48">
        <v>66112</v>
      </c>
      <c r="I10" s="55">
        <f>I11+I12+I13+I14</f>
        <v>18003</v>
      </c>
      <c r="J10" s="55">
        <f>J11+J12+J13+J14</f>
        <v>71474</v>
      </c>
      <c r="K10" s="55">
        <f t="shared" ref="K10:L10" si="4">K11+K12+K13+K14</f>
        <v>12542</v>
      </c>
      <c r="L10" s="55">
        <f t="shared" si="4"/>
        <v>1829</v>
      </c>
      <c r="M10" s="44">
        <f t="shared" si="0"/>
        <v>14456947</v>
      </c>
      <c r="N10" s="55">
        <f>N11+N12+N13+N14</f>
        <v>5739746</v>
      </c>
      <c r="O10" s="39">
        <f>O11+O12+O13+O14</f>
        <v>20212272</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30</v>
      </c>
      <c r="B11" s="67">
        <v>3258</v>
      </c>
      <c r="C11" s="67">
        <v>86106</v>
      </c>
      <c r="D11" s="67">
        <v>82793</v>
      </c>
      <c r="E11" s="67"/>
      <c r="F11" s="56"/>
      <c r="G11" s="56"/>
      <c r="H11" s="68"/>
      <c r="I11" s="56"/>
      <c r="J11" s="56"/>
      <c r="K11" s="56"/>
      <c r="L11" s="56"/>
      <c r="M11" s="44">
        <f t="shared" si="0"/>
        <v>172157</v>
      </c>
      <c r="N11" s="56">
        <v>149121</v>
      </c>
      <c r="O11" s="40">
        <f t="shared" si="1"/>
        <v>321278</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43</v>
      </c>
      <c r="B12" s="67">
        <v>522837</v>
      </c>
      <c r="C12" s="67">
        <v>4465</v>
      </c>
      <c r="D12" s="67">
        <v>125643</v>
      </c>
      <c r="E12" s="67">
        <v>16681</v>
      </c>
      <c r="F12" s="56">
        <v>9873</v>
      </c>
      <c r="G12" s="56">
        <v>1444</v>
      </c>
      <c r="H12" s="68">
        <v>3994</v>
      </c>
      <c r="I12" s="56"/>
      <c r="J12" s="56"/>
      <c r="K12" s="56">
        <v>5027</v>
      </c>
      <c r="L12" s="56"/>
      <c r="M12" s="44">
        <f t="shared" si="0"/>
        <v>689964</v>
      </c>
      <c r="N12" s="56">
        <v>538238</v>
      </c>
      <c r="O12" s="40">
        <f t="shared" si="1"/>
        <v>1228202</v>
      </c>
      <c r="P12" s="1"/>
      <c r="Q12" s="2"/>
      <c r="R12" s="2"/>
      <c r="S12" s="2"/>
      <c r="T12" s="3"/>
      <c r="U12" s="3"/>
      <c r="V12" s="3"/>
      <c r="W12" s="3"/>
      <c r="X12" s="3"/>
      <c r="Y12" s="3"/>
      <c r="Z12" s="3"/>
    </row>
    <row r="13" spans="1:35" ht="14.25" customHeight="1" x14ac:dyDescent="0.3">
      <c r="A13" s="14" t="s">
        <v>44</v>
      </c>
      <c r="B13" s="67">
        <v>1395120</v>
      </c>
      <c r="C13" s="67">
        <v>2780909</v>
      </c>
      <c r="D13" s="67">
        <v>1092022</v>
      </c>
      <c r="E13" s="67">
        <v>124403</v>
      </c>
      <c r="F13" s="56"/>
      <c r="G13" s="56">
        <v>32055</v>
      </c>
      <c r="H13" s="68">
        <v>76424</v>
      </c>
      <c r="I13" s="56">
        <v>18003</v>
      </c>
      <c r="J13" s="56"/>
      <c r="K13" s="56">
        <v>7380</v>
      </c>
      <c r="L13" s="56"/>
      <c r="M13" s="44">
        <f t="shared" si="0"/>
        <v>5526316</v>
      </c>
      <c r="N13" s="56">
        <v>2032413</v>
      </c>
      <c r="O13" s="40">
        <f t="shared" si="1"/>
        <v>7558729</v>
      </c>
      <c r="P13" s="1"/>
      <c r="Q13" s="2" t="s">
        <v>51</v>
      </c>
      <c r="R13" s="2"/>
      <c r="S13" s="2"/>
      <c r="T13" s="3"/>
      <c r="U13" s="3"/>
      <c r="V13" s="3"/>
      <c r="W13" s="3"/>
      <c r="X13" s="3"/>
      <c r="Y13" s="3"/>
      <c r="Z13" s="3"/>
    </row>
    <row r="14" spans="1:35" ht="14.25" customHeight="1" x14ac:dyDescent="0.3">
      <c r="A14" s="14" t="s">
        <v>31</v>
      </c>
      <c r="B14" s="67">
        <v>4193960</v>
      </c>
      <c r="C14" s="67">
        <v>3131553</v>
      </c>
      <c r="D14" s="67">
        <v>597058</v>
      </c>
      <c r="E14" s="67">
        <v>68715</v>
      </c>
      <c r="F14" s="56">
        <v>6569</v>
      </c>
      <c r="G14" s="56">
        <v>11523</v>
      </c>
      <c r="H14" s="68">
        <v>1273</v>
      </c>
      <c r="I14" s="56"/>
      <c r="J14" s="56">
        <v>71474</v>
      </c>
      <c r="K14" s="56">
        <v>135</v>
      </c>
      <c r="L14" s="56">
        <v>1829</v>
      </c>
      <c r="M14" s="44">
        <f t="shared" si="0"/>
        <v>8084089</v>
      </c>
      <c r="N14" s="56">
        <v>3019974</v>
      </c>
      <c r="O14" s="40">
        <f t="shared" si="1"/>
        <v>11104063</v>
      </c>
      <c r="P14" s="1"/>
      <c r="Q14" s="2"/>
      <c r="R14" s="2"/>
      <c r="S14" s="2"/>
      <c r="T14" s="2"/>
      <c r="U14" s="2"/>
      <c r="V14" s="2"/>
      <c r="W14" s="2"/>
      <c r="X14" s="2"/>
      <c r="Y14" s="2"/>
      <c r="Z14" s="2"/>
    </row>
    <row r="15" spans="1:35" ht="14.25" customHeight="1" x14ac:dyDescent="0.3">
      <c r="A15" s="15" t="s">
        <v>38</v>
      </c>
      <c r="B15" s="69">
        <v>3671781</v>
      </c>
      <c r="C15" s="69">
        <v>2781354</v>
      </c>
      <c r="D15" s="69">
        <v>367427</v>
      </c>
      <c r="E15" s="69">
        <v>24141</v>
      </c>
      <c r="F15" s="57"/>
      <c r="G15" s="57">
        <v>5379</v>
      </c>
      <c r="H15" s="70"/>
      <c r="I15" s="57"/>
      <c r="J15" s="57"/>
      <c r="K15" s="57"/>
      <c r="L15" s="57"/>
      <c r="M15" s="44">
        <f t="shared" si="0"/>
        <v>6850082</v>
      </c>
      <c r="N15" s="57">
        <v>2453380</v>
      </c>
      <c r="O15" s="41">
        <f t="shared" si="1"/>
        <v>9303462</v>
      </c>
      <c r="P15" s="1"/>
      <c r="Q15" s="2"/>
      <c r="R15" s="2"/>
      <c r="S15" s="2"/>
      <c r="T15" s="2"/>
      <c r="U15" s="2"/>
      <c r="V15" s="2"/>
      <c r="W15" s="2"/>
      <c r="X15" s="2"/>
      <c r="Y15" s="2"/>
      <c r="Z15" s="2"/>
    </row>
    <row r="16" spans="1:35" ht="14.25" customHeight="1" x14ac:dyDescent="0.35">
      <c r="A16" s="16" t="s">
        <v>5</v>
      </c>
      <c r="B16" s="46">
        <f t="shared" ref="B16:F16" si="5">B17-B10-B9-B8-B7-B6-B5-B4</f>
        <v>96279</v>
      </c>
      <c r="C16" s="46">
        <f t="shared" si="5"/>
        <v>77613</v>
      </c>
      <c r="D16" s="46">
        <f t="shared" si="5"/>
        <v>33890</v>
      </c>
      <c r="E16" s="46">
        <f t="shared" si="5"/>
        <v>8245</v>
      </c>
      <c r="F16" s="46">
        <f t="shared" si="5"/>
        <v>1232</v>
      </c>
      <c r="G16" s="46">
        <f>G17-G10-G9-G8-G7-G6-G5-G4</f>
        <v>3362</v>
      </c>
      <c r="H16" s="49">
        <v>3286</v>
      </c>
      <c r="I16" s="46">
        <f>I17-I10-I9-I8-I7-I6-I5-I4</f>
        <v>2674</v>
      </c>
      <c r="J16" s="46">
        <f>J17-J10-J9-J8-J7-J6-J5-J4</f>
        <v>2948</v>
      </c>
      <c r="K16" s="46">
        <f t="shared" ref="K16:L16" si="6">K17-K10-K9-K8-K7-K6-K5-K4</f>
        <v>1192</v>
      </c>
      <c r="L16" s="46">
        <f t="shared" si="6"/>
        <v>1655</v>
      </c>
      <c r="M16" s="44">
        <f t="shared" si="0"/>
        <v>232376</v>
      </c>
      <c r="N16" s="58">
        <f t="shared" ref="N16" si="7">N17-N10-N9-N8-N7-N6-N5-N4</f>
        <v>142714</v>
      </c>
      <c r="O16" s="42">
        <f>O17-O10-O9-O8-O7-O6-O5-O4</f>
        <v>372964</v>
      </c>
      <c r="P16" s="1"/>
      <c r="Q16" s="2"/>
      <c r="R16" s="2"/>
      <c r="S16" s="2"/>
      <c r="T16" s="4"/>
      <c r="U16" s="4"/>
      <c r="V16" s="4"/>
      <c r="W16" s="4"/>
      <c r="X16" s="4"/>
      <c r="Y16" s="4"/>
      <c r="Z16" s="4"/>
    </row>
    <row r="17" spans="1:31" ht="14.25" customHeight="1" x14ac:dyDescent="0.3">
      <c r="A17" s="17" t="s">
        <v>32</v>
      </c>
      <c r="B17" s="45">
        <v>15318044</v>
      </c>
      <c r="C17" s="45">
        <v>10622075</v>
      </c>
      <c r="D17" s="45">
        <v>3179755</v>
      </c>
      <c r="E17" s="45">
        <v>382552</v>
      </c>
      <c r="F17" s="59">
        <v>312063</v>
      </c>
      <c r="G17" s="59">
        <v>91457</v>
      </c>
      <c r="H17" s="72">
        <v>91656</v>
      </c>
      <c r="I17" s="59">
        <v>83757</v>
      </c>
      <c r="J17" s="59">
        <v>82727</v>
      </c>
      <c r="K17" s="59">
        <v>20631</v>
      </c>
      <c r="L17" s="59">
        <v>5209</v>
      </c>
      <c r="M17" s="45">
        <f t="shared" si="0"/>
        <v>30189926</v>
      </c>
      <c r="N17" s="59">
        <v>8993834</v>
      </c>
      <c r="O17" s="42">
        <f>M17+N17</f>
        <v>39183760</v>
      </c>
      <c r="P17" s="1"/>
      <c r="Q17" s="2"/>
      <c r="R17" s="2"/>
      <c r="S17" s="2"/>
      <c r="T17" s="2"/>
      <c r="U17" s="2"/>
      <c r="V17" s="2"/>
      <c r="W17" s="2"/>
      <c r="X17" s="2"/>
      <c r="Y17" s="2"/>
      <c r="Z17" s="2"/>
    </row>
    <row r="18" spans="1:31" ht="14.25" customHeight="1" x14ac:dyDescent="0.3">
      <c r="A18" s="16" t="s">
        <v>26</v>
      </c>
      <c r="B18" s="46">
        <v>999917</v>
      </c>
      <c r="C18" s="46">
        <v>14</v>
      </c>
      <c r="D18" s="46">
        <v>149225</v>
      </c>
      <c r="E18" s="46"/>
      <c r="F18" s="46"/>
      <c r="G18" s="46"/>
      <c r="H18" s="49"/>
      <c r="I18" s="46"/>
      <c r="J18" s="46"/>
      <c r="K18" s="58"/>
      <c r="L18" s="58"/>
      <c r="M18" s="46">
        <f t="shared" si="0"/>
        <v>1149156</v>
      </c>
      <c r="N18" s="58">
        <v>29949</v>
      </c>
      <c r="O18" s="42">
        <f t="shared" si="1"/>
        <v>1179105</v>
      </c>
      <c r="P18" s="1"/>
      <c r="Q18" s="2"/>
      <c r="R18" s="2"/>
      <c r="S18" s="2"/>
      <c r="T18" s="2"/>
      <c r="U18" s="2"/>
      <c r="V18" s="2"/>
      <c r="W18" s="2"/>
      <c r="X18" s="2"/>
      <c r="Y18" s="2"/>
      <c r="Z18" s="2"/>
    </row>
    <row r="19" spans="1:31" ht="14.25" customHeight="1" x14ac:dyDescent="0.3">
      <c r="A19" s="31" t="s">
        <v>21</v>
      </c>
      <c r="B19" s="46">
        <v>631079</v>
      </c>
      <c r="C19" s="46">
        <v>201875</v>
      </c>
      <c r="D19" s="46">
        <v>24925</v>
      </c>
      <c r="E19" s="46">
        <v>1</v>
      </c>
      <c r="F19" s="46">
        <v>4</v>
      </c>
      <c r="G19" s="46"/>
      <c r="H19" s="49"/>
      <c r="I19" s="58">
        <v>3842</v>
      </c>
      <c r="J19" s="58"/>
      <c r="K19" s="58"/>
      <c r="L19" s="58"/>
      <c r="M19" s="46">
        <f t="shared" si="0"/>
        <v>861726</v>
      </c>
      <c r="N19" s="58">
        <v>323313</v>
      </c>
      <c r="O19" s="42">
        <f>M19+N19</f>
        <v>1185039</v>
      </c>
      <c r="P19" s="1"/>
      <c r="Q19" s="2"/>
      <c r="R19" s="2"/>
      <c r="S19" s="2"/>
      <c r="T19" s="2"/>
      <c r="U19" s="2"/>
      <c r="V19" s="2"/>
      <c r="W19" s="2"/>
      <c r="X19" s="2"/>
      <c r="Y19" s="2"/>
      <c r="Z19" s="2"/>
      <c r="AA19" s="5"/>
      <c r="AB19" s="5"/>
      <c r="AC19" s="5"/>
      <c r="AD19" s="5"/>
      <c r="AE19" s="5"/>
    </row>
    <row r="20" spans="1:31" ht="14.25" customHeight="1" x14ac:dyDescent="0.3">
      <c r="A20" s="31" t="s">
        <v>22</v>
      </c>
      <c r="B20" s="46">
        <v>12198</v>
      </c>
      <c r="C20" s="46">
        <v>15029</v>
      </c>
      <c r="D20" s="46">
        <v>194</v>
      </c>
      <c r="E20" s="46">
        <v>10</v>
      </c>
      <c r="F20" s="58">
        <v>8</v>
      </c>
      <c r="G20" s="58"/>
      <c r="H20" s="49"/>
      <c r="I20" s="58"/>
      <c r="J20" s="58"/>
      <c r="K20" s="58"/>
      <c r="L20" s="58"/>
      <c r="M20" s="46">
        <f t="shared" si="0"/>
        <v>27439</v>
      </c>
      <c r="N20" s="58">
        <v>22052</v>
      </c>
      <c r="O20" s="42">
        <f>M20+N20</f>
        <v>49491</v>
      </c>
      <c r="P20" s="1"/>
      <c r="Q20" s="2"/>
      <c r="R20" s="2"/>
      <c r="S20" s="2"/>
      <c r="T20" s="2"/>
      <c r="U20" s="2"/>
      <c r="V20" s="2"/>
      <c r="W20" s="2"/>
      <c r="X20" s="2"/>
      <c r="Y20" s="2"/>
      <c r="Z20" s="2"/>
      <c r="AA20" s="5"/>
      <c r="AB20" s="5"/>
      <c r="AC20" s="5"/>
      <c r="AD20" s="5"/>
      <c r="AE20" s="5"/>
    </row>
    <row r="21" spans="1:31" ht="14.25" customHeight="1" x14ac:dyDescent="0.3">
      <c r="A21" s="12" t="s">
        <v>7</v>
      </c>
      <c r="B21" s="47">
        <f t="shared" ref="B21:F21" si="8">B22+B23+B24+B25</f>
        <v>12504688</v>
      </c>
      <c r="C21" s="47">
        <f t="shared" si="8"/>
        <v>9305811</v>
      </c>
      <c r="D21" s="47">
        <f t="shared" si="8"/>
        <v>2548834</v>
      </c>
      <c r="E21" s="47">
        <f t="shared" si="8"/>
        <v>324243</v>
      </c>
      <c r="F21" s="55">
        <f t="shared" si="8"/>
        <v>279909</v>
      </c>
      <c r="G21" s="47">
        <f t="shared" ref="G21" si="9">G22+G23+G24+G25</f>
        <v>82456</v>
      </c>
      <c r="H21" s="48">
        <v>53550</v>
      </c>
      <c r="I21" s="55">
        <f>I22+I23+I24+I25</f>
        <v>68642</v>
      </c>
      <c r="J21" s="55">
        <f>J22+J23+J24+J25</f>
        <v>57833</v>
      </c>
      <c r="K21" s="55">
        <f t="shared" ref="K21:L21" si="10">K22+K23+K24+K25</f>
        <v>16682</v>
      </c>
      <c r="L21" s="55">
        <f t="shared" si="10"/>
        <v>2265</v>
      </c>
      <c r="M21" s="46">
        <f t="shared" si="0"/>
        <v>25244913</v>
      </c>
      <c r="N21" s="55">
        <f t="shared" ref="N21" si="11">N22+N23+N24+N25</f>
        <v>7228929</v>
      </c>
      <c r="O21" s="39">
        <f>O22+O23+O24+O25</f>
        <v>32473283</v>
      </c>
      <c r="P21" s="1"/>
      <c r="Q21" s="2"/>
      <c r="R21" s="2"/>
      <c r="S21" s="2"/>
      <c r="T21" s="3"/>
      <c r="U21" s="3"/>
      <c r="V21" s="3"/>
      <c r="W21" s="3"/>
      <c r="X21" s="3"/>
      <c r="Y21" s="3"/>
      <c r="Z21" s="3"/>
    </row>
    <row r="22" spans="1:31" ht="14.25" customHeight="1" x14ac:dyDescent="0.3">
      <c r="A22" s="13" t="s">
        <v>18</v>
      </c>
      <c r="B22" s="67">
        <v>947835</v>
      </c>
      <c r="C22" s="67">
        <v>327585</v>
      </c>
      <c r="D22" s="67">
        <v>220425</v>
      </c>
      <c r="E22" s="67">
        <v>5096</v>
      </c>
      <c r="F22" s="56"/>
      <c r="G22" s="56"/>
      <c r="H22" s="68">
        <v>1590</v>
      </c>
      <c r="I22" s="56"/>
      <c r="J22" s="56"/>
      <c r="K22" s="56"/>
      <c r="L22" s="56"/>
      <c r="M22" s="46">
        <f t="shared" si="0"/>
        <v>1502531</v>
      </c>
      <c r="N22" s="56">
        <v>1543282</v>
      </c>
      <c r="O22" s="40">
        <f t="shared" si="1"/>
        <v>3045813</v>
      </c>
      <c r="P22" s="1"/>
      <c r="Q22" s="2"/>
      <c r="R22" s="2"/>
      <c r="S22" s="2"/>
      <c r="T22" s="3"/>
      <c r="U22" s="3"/>
      <c r="V22" s="3"/>
      <c r="W22" s="3"/>
      <c r="X22" s="3"/>
      <c r="Y22" s="3"/>
      <c r="Z22" s="3"/>
    </row>
    <row r="23" spans="1:31" ht="14.25" customHeight="1" x14ac:dyDescent="0.3">
      <c r="A23" s="13" t="s">
        <v>43</v>
      </c>
      <c r="B23" s="67">
        <v>302404</v>
      </c>
      <c r="C23" s="67">
        <v>224464</v>
      </c>
      <c r="D23" s="67">
        <v>119925</v>
      </c>
      <c r="E23" s="67">
        <v>7634</v>
      </c>
      <c r="F23" s="56">
        <v>14998</v>
      </c>
      <c r="G23" s="56">
        <v>23767</v>
      </c>
      <c r="H23" s="68">
        <v>20029</v>
      </c>
      <c r="I23" s="56">
        <v>50364</v>
      </c>
      <c r="J23" s="56">
        <v>700</v>
      </c>
      <c r="K23" s="56"/>
      <c r="L23" s="56"/>
      <c r="M23" s="46">
        <f t="shared" si="0"/>
        <v>764285</v>
      </c>
      <c r="N23" s="56">
        <v>187509</v>
      </c>
      <c r="O23" s="40">
        <f t="shared" si="1"/>
        <v>951794</v>
      </c>
      <c r="P23" s="1"/>
      <c r="Q23" s="2"/>
      <c r="R23" s="2"/>
      <c r="S23" s="2"/>
      <c r="T23" s="3"/>
      <c r="U23" s="3"/>
      <c r="V23" s="3"/>
      <c r="W23" s="3"/>
      <c r="X23" s="3"/>
      <c r="Y23" s="3"/>
      <c r="Z23" s="3"/>
    </row>
    <row r="24" spans="1:31" ht="14.25" customHeight="1" x14ac:dyDescent="0.3">
      <c r="A24" s="13" t="s">
        <v>44</v>
      </c>
      <c r="B24" s="67">
        <v>2857010</v>
      </c>
      <c r="C24" s="67">
        <v>3191905</v>
      </c>
      <c r="D24" s="67">
        <v>660683</v>
      </c>
      <c r="E24" s="67">
        <v>99398</v>
      </c>
      <c r="F24" s="56"/>
      <c r="G24" s="56">
        <v>16775</v>
      </c>
      <c r="H24" s="68"/>
      <c r="I24" s="56">
        <v>3213</v>
      </c>
      <c r="J24" s="56"/>
      <c r="K24" s="56"/>
      <c r="L24" s="56"/>
      <c r="M24" s="46">
        <f t="shared" si="0"/>
        <v>6828984</v>
      </c>
      <c r="N24" s="56">
        <v>2590528</v>
      </c>
      <c r="O24" s="40">
        <f t="shared" si="1"/>
        <v>9419512</v>
      </c>
      <c r="P24" s="1"/>
      <c r="Q24" s="2"/>
      <c r="R24" s="2"/>
      <c r="S24" s="2"/>
      <c r="T24" s="3"/>
      <c r="U24" s="3"/>
      <c r="V24" s="3"/>
      <c r="W24" s="3"/>
      <c r="X24" s="3"/>
      <c r="Y24" s="3"/>
      <c r="Z24" s="3"/>
    </row>
    <row r="25" spans="1:31" ht="14.25" customHeight="1" x14ac:dyDescent="0.3">
      <c r="A25" s="15" t="s">
        <v>19</v>
      </c>
      <c r="B25" s="69">
        <v>8397439</v>
      </c>
      <c r="C25" s="69">
        <v>5561857</v>
      </c>
      <c r="D25" s="69">
        <v>1547801</v>
      </c>
      <c r="E25" s="69">
        <v>212115</v>
      </c>
      <c r="F25" s="57">
        <v>264911</v>
      </c>
      <c r="G25" s="57">
        <v>41914</v>
      </c>
      <c r="H25" s="70">
        <v>31372</v>
      </c>
      <c r="I25" s="57">
        <v>15065</v>
      </c>
      <c r="J25" s="57">
        <v>57133</v>
      </c>
      <c r="K25" s="57">
        <v>16682</v>
      </c>
      <c r="L25" s="57">
        <v>2265</v>
      </c>
      <c r="M25" s="46">
        <f t="shared" si="0"/>
        <v>16148554</v>
      </c>
      <c r="N25" s="57">
        <v>2907610</v>
      </c>
      <c r="O25" s="41">
        <f t="shared" si="1"/>
        <v>19056164</v>
      </c>
      <c r="P25" s="1"/>
      <c r="Q25" s="2"/>
      <c r="R25" s="2"/>
      <c r="S25" s="2"/>
      <c r="T25" s="2"/>
      <c r="U25" s="2"/>
      <c r="V25" s="2"/>
      <c r="W25" s="2"/>
      <c r="X25" s="2"/>
      <c r="Y25" s="2"/>
      <c r="Z25" s="2"/>
    </row>
    <row r="26" spans="1:31" ht="14.25" customHeight="1" x14ac:dyDescent="0.3">
      <c r="A26" s="16" t="s">
        <v>8</v>
      </c>
      <c r="B26" s="46"/>
      <c r="C26" s="46"/>
      <c r="D26" s="46">
        <v>20637</v>
      </c>
      <c r="E26" s="46">
        <v>2209</v>
      </c>
      <c r="F26" s="46"/>
      <c r="G26" s="46"/>
      <c r="H26" s="49"/>
      <c r="I26" s="58"/>
      <c r="J26" s="58"/>
      <c r="K26" s="58"/>
      <c r="L26" s="58"/>
      <c r="M26" s="46">
        <f t="shared" si="0"/>
        <v>22846</v>
      </c>
      <c r="N26" s="58"/>
      <c r="O26" s="42">
        <f>M26+N26</f>
        <v>22846</v>
      </c>
      <c r="P26" s="1"/>
      <c r="Q26" s="2"/>
      <c r="R26" s="2"/>
      <c r="S26" s="2"/>
      <c r="T26" s="2"/>
      <c r="U26" s="2"/>
      <c r="V26" s="2"/>
      <c r="W26" s="2"/>
      <c r="X26" s="2"/>
      <c r="Y26" s="2"/>
      <c r="Z26" s="2"/>
      <c r="AA26" s="2"/>
      <c r="AB26" s="2"/>
    </row>
    <row r="27" spans="1:31" ht="14.25" customHeight="1" x14ac:dyDescent="0.3">
      <c r="A27" s="16" t="s">
        <v>14</v>
      </c>
      <c r="B27" s="46">
        <f t="shared" ref="B27:F27" si="12">B30-B28-B26-B21-B20-B19-B18</f>
        <v>194733</v>
      </c>
      <c r="C27" s="46">
        <f t="shared" si="12"/>
        <v>214319</v>
      </c>
      <c r="D27" s="46">
        <f t="shared" si="12"/>
        <v>54990</v>
      </c>
      <c r="E27" s="46">
        <f t="shared" si="12"/>
        <v>15857</v>
      </c>
      <c r="F27" s="58">
        <f t="shared" si="12"/>
        <v>1156</v>
      </c>
      <c r="G27" s="46">
        <f t="shared" ref="G27" si="13">G30-G28-G26-G21-G20-G19-G18</f>
        <v>976</v>
      </c>
      <c r="H27" s="49">
        <v>4934</v>
      </c>
      <c r="I27" s="58">
        <f>I30-I28-I26-I21-I20-I19-I18</f>
        <v>807</v>
      </c>
      <c r="J27" s="58">
        <f>J30-J28-J26-J21-J20-J19-J18</f>
        <v>5015</v>
      </c>
      <c r="K27" s="58">
        <f t="shared" ref="K27:L27" si="14">K30-K28-K26-K21-K20-K19-K18</f>
        <v>647</v>
      </c>
      <c r="L27" s="58">
        <f t="shared" si="14"/>
        <v>478</v>
      </c>
      <c r="M27" s="46">
        <f t="shared" si="0"/>
        <v>493912</v>
      </c>
      <c r="N27" s="58">
        <f t="shared" ref="N27" si="15">N30-N28-N26-N21-N20-N19-N18</f>
        <v>1265290</v>
      </c>
      <c r="O27" s="42">
        <f>O30-O28-O26-O21-O20-O19-O18</f>
        <v>1758447</v>
      </c>
      <c r="P27" s="1"/>
      <c r="Q27" s="2"/>
      <c r="R27" s="2"/>
      <c r="S27" s="2"/>
      <c r="T27" s="2"/>
      <c r="U27" s="2"/>
      <c r="V27" s="2"/>
      <c r="W27" s="2"/>
      <c r="X27" s="2"/>
      <c r="Y27" s="2"/>
      <c r="Z27" s="2"/>
    </row>
    <row r="28" spans="1:31" ht="14.25" customHeight="1" x14ac:dyDescent="0.3">
      <c r="A28" s="12" t="s">
        <v>33</v>
      </c>
      <c r="B28" s="47">
        <v>975429</v>
      </c>
      <c r="C28" s="47">
        <v>885027</v>
      </c>
      <c r="D28" s="47">
        <v>380950</v>
      </c>
      <c r="E28" s="47">
        <v>40232</v>
      </c>
      <c r="F28" s="55">
        <v>30986</v>
      </c>
      <c r="G28" s="55">
        <v>8025</v>
      </c>
      <c r="H28" s="48">
        <v>34486</v>
      </c>
      <c r="I28" s="55">
        <v>10466</v>
      </c>
      <c r="J28" s="55">
        <v>19879</v>
      </c>
      <c r="K28" s="55">
        <v>3302</v>
      </c>
      <c r="L28" s="55">
        <v>2466</v>
      </c>
      <c r="M28" s="46">
        <f t="shared" si="0"/>
        <v>2391248</v>
      </c>
      <c r="N28" s="55">
        <v>124301</v>
      </c>
      <c r="O28" s="39">
        <f>M28+N28</f>
        <v>2515549</v>
      </c>
      <c r="P28" s="1"/>
      <c r="Q28" s="2"/>
      <c r="R28" s="2"/>
      <c r="S28" s="2"/>
      <c r="T28" s="2"/>
      <c r="U28" s="2"/>
      <c r="V28" s="2"/>
      <c r="W28" s="2"/>
      <c r="X28" s="2"/>
      <c r="Y28" s="2"/>
      <c r="Z28" s="2"/>
    </row>
    <row r="29" spans="1:31" ht="14.25" customHeight="1" x14ac:dyDescent="0.35">
      <c r="A29" s="13" t="s">
        <v>10</v>
      </c>
      <c r="B29" s="67">
        <v>37516</v>
      </c>
      <c r="C29" s="67">
        <v>58138</v>
      </c>
      <c r="D29" s="67">
        <v>28229</v>
      </c>
      <c r="E29" s="67">
        <v>2034</v>
      </c>
      <c r="F29" s="56">
        <v>-2198</v>
      </c>
      <c r="G29" s="56">
        <v>379</v>
      </c>
      <c r="H29" s="68">
        <v>123</v>
      </c>
      <c r="I29" s="56">
        <v>-710</v>
      </c>
      <c r="J29" s="56">
        <v>986</v>
      </c>
      <c r="K29" s="56">
        <v>-168</v>
      </c>
      <c r="L29" s="56">
        <v>-636</v>
      </c>
      <c r="M29" s="46">
        <f t="shared" si="0"/>
        <v>123693</v>
      </c>
      <c r="N29" s="56">
        <v>29781</v>
      </c>
      <c r="O29" s="40">
        <f>M29+N29</f>
        <v>153474</v>
      </c>
      <c r="P29" s="1"/>
      <c r="Q29" s="2"/>
      <c r="R29" s="2"/>
      <c r="S29" s="2"/>
      <c r="T29" s="4"/>
      <c r="U29" s="4"/>
      <c r="V29" s="4"/>
      <c r="W29" s="4"/>
      <c r="X29" s="4"/>
      <c r="Y29" s="4"/>
      <c r="Z29" s="4"/>
    </row>
    <row r="30" spans="1:31" s="6" customFormat="1" ht="14.25" customHeight="1" x14ac:dyDescent="0.3">
      <c r="A30" s="17" t="s">
        <v>34</v>
      </c>
      <c r="B30" s="45">
        <v>15318044</v>
      </c>
      <c r="C30" s="45">
        <v>10622075</v>
      </c>
      <c r="D30" s="45">
        <v>3179755</v>
      </c>
      <c r="E30" s="45">
        <v>382552</v>
      </c>
      <c r="F30" s="59">
        <v>312063</v>
      </c>
      <c r="G30" s="59">
        <v>91457</v>
      </c>
      <c r="H30" s="72">
        <v>91656</v>
      </c>
      <c r="I30" s="59">
        <v>83757</v>
      </c>
      <c r="J30" s="59">
        <v>82727</v>
      </c>
      <c r="K30" s="59">
        <v>20631</v>
      </c>
      <c r="L30" s="59">
        <v>5209</v>
      </c>
      <c r="M30" s="45">
        <f t="shared" si="0"/>
        <v>30189926</v>
      </c>
      <c r="N30" s="59">
        <v>8993834</v>
      </c>
      <c r="O30" s="42">
        <f>M30+N30</f>
        <v>39183760</v>
      </c>
      <c r="Q30" s="2"/>
      <c r="R30" s="2"/>
      <c r="S30" s="2"/>
    </row>
    <row r="31" spans="1:31" s="6" customFormat="1" ht="14.25" customHeight="1" x14ac:dyDescent="0.25">
      <c r="A31" s="18"/>
      <c r="B31" s="19"/>
      <c r="C31" s="19"/>
      <c r="D31" s="19"/>
      <c r="E31" s="19"/>
      <c r="F31" s="60"/>
      <c r="G31" s="60"/>
      <c r="H31" s="33"/>
      <c r="I31" s="60"/>
      <c r="J31" s="60"/>
      <c r="K31" s="60"/>
      <c r="L31" s="60"/>
      <c r="M31" s="19"/>
      <c r="N31" s="61"/>
      <c r="O31" s="20"/>
    </row>
    <row r="32" spans="1:31" s="6" customFormat="1" ht="14.25" customHeight="1" x14ac:dyDescent="0.25">
      <c r="A32" s="21" t="s">
        <v>29</v>
      </c>
      <c r="B32" s="22"/>
      <c r="C32" s="22"/>
      <c r="D32" s="22"/>
      <c r="E32" s="22"/>
      <c r="F32" s="22"/>
      <c r="G32" s="22"/>
      <c r="H32" s="34"/>
      <c r="I32" s="22"/>
      <c r="J32" s="22"/>
      <c r="K32" s="22"/>
      <c r="L32" s="22"/>
      <c r="M32" s="22"/>
      <c r="N32" s="22"/>
      <c r="O32" s="23"/>
    </row>
    <row r="33" spans="1:17" s="6" customFormat="1" ht="14.25" customHeight="1" x14ac:dyDescent="0.25">
      <c r="A33" s="24" t="s">
        <v>36</v>
      </c>
      <c r="B33" s="43">
        <v>25.78</v>
      </c>
      <c r="C33" s="43">
        <v>20.53</v>
      </c>
      <c r="D33" s="43">
        <v>18.25</v>
      </c>
      <c r="E33" s="43">
        <v>20.07</v>
      </c>
      <c r="F33" s="52">
        <v>205.89</v>
      </c>
      <c r="G33" s="52">
        <v>15.89</v>
      </c>
      <c r="H33" s="66">
        <v>40.840000000000003</v>
      </c>
      <c r="I33" s="52">
        <v>22.88</v>
      </c>
      <c r="J33" s="35">
        <v>22.48</v>
      </c>
      <c r="K33" s="52">
        <v>15</v>
      </c>
      <c r="L33" s="52">
        <v>53.71</v>
      </c>
      <c r="M33" s="43">
        <v>22.33</v>
      </c>
      <c r="N33" s="52" t="s">
        <v>35</v>
      </c>
      <c r="O33" s="43" t="s">
        <v>35</v>
      </c>
    </row>
    <row r="34" spans="1:17" s="6" customFormat="1" ht="14.25" customHeight="1" x14ac:dyDescent="0.25">
      <c r="A34" s="24" t="s">
        <v>37</v>
      </c>
      <c r="B34" s="43">
        <v>13.12</v>
      </c>
      <c r="C34" s="43">
        <v>19.57</v>
      </c>
      <c r="D34" s="43">
        <v>10.99</v>
      </c>
      <c r="E34" s="43">
        <v>17.760000000000002</v>
      </c>
      <c r="F34" s="52">
        <v>25</v>
      </c>
      <c r="G34" s="52">
        <v>21.29</v>
      </c>
      <c r="H34" s="66">
        <v>23.47</v>
      </c>
      <c r="I34" s="52">
        <v>23.45</v>
      </c>
      <c r="J34" s="52">
        <v>5.18</v>
      </c>
      <c r="K34" s="52">
        <v>24.95</v>
      </c>
      <c r="L34" s="52" t="s">
        <v>35</v>
      </c>
      <c r="M34" s="43" t="s">
        <v>35</v>
      </c>
      <c r="N34" s="43" t="s">
        <v>35</v>
      </c>
      <c r="O34" s="43" t="s">
        <v>35</v>
      </c>
    </row>
    <row r="35" spans="1:17" s="6" customFormat="1" ht="14.25" customHeight="1" x14ac:dyDescent="0.25">
      <c r="A35" s="24" t="s">
        <v>39</v>
      </c>
      <c r="B35" s="43">
        <v>441.44</v>
      </c>
      <c r="C35" s="43">
        <v>580.70000000000005</v>
      </c>
      <c r="D35" s="43">
        <v>229.65</v>
      </c>
      <c r="E35" s="43">
        <v>559.87</v>
      </c>
      <c r="F35" s="52">
        <v>1299.5</v>
      </c>
      <c r="G35" s="52">
        <v>171.01</v>
      </c>
      <c r="H35" s="66">
        <v>581.92999999999995</v>
      </c>
      <c r="I35" s="52">
        <v>306.75</v>
      </c>
      <c r="J35" s="52">
        <v>211</v>
      </c>
      <c r="K35" s="52">
        <v>118400</v>
      </c>
      <c r="L35" s="52">
        <v>1483</v>
      </c>
      <c r="M35" s="43">
        <v>435.54</v>
      </c>
      <c r="N35" s="52" t="s">
        <v>35</v>
      </c>
      <c r="O35" s="43" t="s">
        <v>35</v>
      </c>
    </row>
    <row r="36" spans="1:17" s="6" customFormat="1" ht="14.25" customHeight="1" x14ac:dyDescent="0.25">
      <c r="A36" s="24" t="s">
        <v>60</v>
      </c>
      <c r="B36" s="43">
        <v>229.65</v>
      </c>
      <c r="C36" s="43">
        <v>181.28</v>
      </c>
      <c r="D36" s="43">
        <v>146</v>
      </c>
      <c r="E36" s="43">
        <v>168.83</v>
      </c>
      <c r="F36" s="52">
        <v>3943.71</v>
      </c>
      <c r="G36" s="52">
        <v>167.28</v>
      </c>
      <c r="H36" s="43">
        <v>114.3</v>
      </c>
      <c r="I36" s="52">
        <v>203</v>
      </c>
      <c r="J36" s="52">
        <v>131</v>
      </c>
      <c r="K36" s="52">
        <v>161</v>
      </c>
      <c r="L36" s="52">
        <v>207.61</v>
      </c>
      <c r="M36" s="43">
        <v>199.51</v>
      </c>
      <c r="N36" s="52" t="s">
        <v>35</v>
      </c>
      <c r="O36" s="43" t="s">
        <v>35</v>
      </c>
    </row>
    <row r="37" spans="1:17" s="6" customFormat="1" ht="14.25" customHeight="1" x14ac:dyDescent="0.25">
      <c r="A37" s="24" t="s">
        <v>61</v>
      </c>
      <c r="B37" s="43">
        <v>5.76</v>
      </c>
      <c r="C37" s="43">
        <v>7.13</v>
      </c>
      <c r="D37" s="43">
        <v>9.43</v>
      </c>
      <c r="E37" s="43">
        <v>9.1</v>
      </c>
      <c r="F37" s="52">
        <v>9.5299999999999994</v>
      </c>
      <c r="G37" s="52">
        <v>7.76</v>
      </c>
      <c r="H37" s="43">
        <v>30</v>
      </c>
      <c r="I37" s="52">
        <v>10.31</v>
      </c>
      <c r="J37" s="52">
        <v>21.93</v>
      </c>
      <c r="K37" s="52">
        <v>13.05</v>
      </c>
      <c r="L37" s="52">
        <v>28.47</v>
      </c>
      <c r="M37" s="43">
        <v>6.9</v>
      </c>
      <c r="N37" s="52" t="s">
        <v>35</v>
      </c>
      <c r="O37" s="43" t="s">
        <v>35</v>
      </c>
    </row>
    <row r="38" spans="1:17" s="6" customFormat="1" ht="14.25" customHeight="1" x14ac:dyDescent="0.25">
      <c r="A38" s="18"/>
      <c r="B38" s="19"/>
      <c r="C38" s="19"/>
      <c r="D38" s="19"/>
      <c r="E38" s="19"/>
      <c r="F38" s="60"/>
      <c r="G38" s="60"/>
      <c r="H38" s="33"/>
      <c r="I38" s="60"/>
      <c r="J38" s="60"/>
      <c r="K38" s="60"/>
      <c r="L38" s="60"/>
      <c r="M38" s="19"/>
      <c r="N38" s="61"/>
      <c r="O38" s="20"/>
    </row>
    <row r="39" spans="1:17" s="6" customFormat="1" ht="14.25" customHeight="1" x14ac:dyDescent="0.25">
      <c r="A39" s="21" t="s">
        <v>28</v>
      </c>
      <c r="B39" s="22"/>
      <c r="C39" s="22"/>
      <c r="D39" s="22"/>
      <c r="E39" s="22"/>
      <c r="F39" s="22"/>
      <c r="G39" s="22"/>
      <c r="H39" s="34"/>
      <c r="I39" s="22"/>
      <c r="J39" s="22"/>
      <c r="K39" s="22"/>
      <c r="L39" s="22"/>
      <c r="M39" s="22"/>
      <c r="N39" s="22"/>
      <c r="O39" s="23"/>
    </row>
    <row r="40" spans="1:17" s="6" customFormat="1" ht="14.25" customHeight="1" x14ac:dyDescent="0.25">
      <c r="A40" s="24" t="s">
        <v>40</v>
      </c>
      <c r="B40" s="43">
        <v>0.51</v>
      </c>
      <c r="C40" s="43">
        <v>1.1100000000000001</v>
      </c>
      <c r="D40" s="43">
        <v>1.83</v>
      </c>
      <c r="E40" s="43">
        <v>1.05</v>
      </c>
      <c r="F40" s="52">
        <v>-2.21</v>
      </c>
      <c r="G40" s="52">
        <v>0.89</v>
      </c>
      <c r="H40" s="66">
        <v>0.36</v>
      </c>
      <c r="I40" s="52">
        <v>-2.12</v>
      </c>
      <c r="J40" s="52">
        <v>2.5099999999999998</v>
      </c>
      <c r="K40" s="52">
        <v>-3.26</v>
      </c>
      <c r="L40" s="52">
        <v>-26.21</v>
      </c>
      <c r="M40" s="43">
        <v>0.85</v>
      </c>
      <c r="N40" s="52">
        <v>0.63</v>
      </c>
      <c r="O40" s="43">
        <v>0.8</v>
      </c>
    </row>
    <row r="41" spans="1:17" s="6" customFormat="1" ht="14.25" customHeight="1" x14ac:dyDescent="0.25">
      <c r="A41" s="24" t="s">
        <v>41</v>
      </c>
      <c r="B41" s="43">
        <v>7.84</v>
      </c>
      <c r="C41" s="43">
        <v>13.23</v>
      </c>
      <c r="D41" s="43">
        <v>15.33</v>
      </c>
      <c r="E41" s="43">
        <v>10.37</v>
      </c>
      <c r="F41" s="52">
        <v>-19.96</v>
      </c>
      <c r="G41" s="52">
        <v>9.67</v>
      </c>
      <c r="H41" s="66">
        <v>0.71</v>
      </c>
      <c r="I41" s="52">
        <v>-17.07</v>
      </c>
      <c r="J41" s="52">
        <v>10.17</v>
      </c>
      <c r="K41" s="52">
        <v>-20.350000000000001</v>
      </c>
      <c r="L41" s="52">
        <v>-45.69</v>
      </c>
      <c r="M41" s="43">
        <v>10.57</v>
      </c>
      <c r="N41" s="52" t="s">
        <v>35</v>
      </c>
      <c r="O41" s="43" t="s">
        <v>35</v>
      </c>
    </row>
    <row r="42" spans="1:17" s="6" customFormat="1" ht="14.25" customHeight="1" x14ac:dyDescent="0.25">
      <c r="A42" s="18"/>
      <c r="B42" s="19"/>
      <c r="C42" s="19"/>
      <c r="D42" s="19"/>
      <c r="E42" s="19"/>
      <c r="F42" s="60"/>
      <c r="G42" s="60"/>
      <c r="H42" s="33"/>
      <c r="I42" s="60"/>
      <c r="J42" s="60"/>
      <c r="K42" s="60"/>
      <c r="L42" s="60"/>
      <c r="M42" s="19"/>
      <c r="N42" s="61"/>
      <c r="O42" s="20"/>
    </row>
    <row r="43" spans="1:17" s="6" customFormat="1" ht="13.5" x14ac:dyDescent="0.25">
      <c r="A43" s="21" t="s">
        <v>15</v>
      </c>
      <c r="B43" s="22"/>
      <c r="C43" s="22"/>
      <c r="D43" s="22"/>
      <c r="E43" s="22"/>
      <c r="F43" s="22"/>
      <c r="G43" s="22"/>
      <c r="H43" s="34"/>
      <c r="I43" s="22"/>
      <c r="J43" s="22"/>
      <c r="K43" s="22"/>
      <c r="L43" s="22"/>
      <c r="M43" s="22"/>
      <c r="N43" s="22"/>
      <c r="O43" s="23"/>
    </row>
    <row r="44" spans="1:17" s="6" customFormat="1" ht="14.25" customHeight="1" x14ac:dyDescent="0.25">
      <c r="A44" s="24" t="s">
        <v>42</v>
      </c>
      <c r="B44" s="25" t="s">
        <v>16</v>
      </c>
      <c r="C44" s="25" t="s">
        <v>16</v>
      </c>
      <c r="D44" s="25" t="s">
        <v>16</v>
      </c>
      <c r="E44" s="25" t="s">
        <v>16</v>
      </c>
      <c r="F44" s="25" t="s">
        <v>16</v>
      </c>
      <c r="G44" s="25" t="s">
        <v>16</v>
      </c>
      <c r="H44" s="36" t="s">
        <v>16</v>
      </c>
      <c r="I44" s="25" t="s">
        <v>16</v>
      </c>
      <c r="J44" s="25" t="s">
        <v>16</v>
      </c>
      <c r="K44" s="25" t="s">
        <v>16</v>
      </c>
      <c r="L44" s="25" t="s">
        <v>16</v>
      </c>
      <c r="M44" s="29" t="s">
        <v>35</v>
      </c>
      <c r="N44" s="62" t="s">
        <v>35</v>
      </c>
      <c r="O44" s="25" t="s">
        <v>12</v>
      </c>
      <c r="P44" s="30"/>
    </row>
    <row r="45" spans="1:17" ht="13.5" customHeight="1" x14ac:dyDescent="0.25">
      <c r="A45" s="24" t="s">
        <v>3</v>
      </c>
      <c r="B45" s="25" t="s">
        <v>4</v>
      </c>
      <c r="C45" s="25" t="s">
        <v>4</v>
      </c>
      <c r="D45" s="25" t="s">
        <v>4</v>
      </c>
      <c r="E45" s="25" t="s">
        <v>4</v>
      </c>
      <c r="F45" s="25" t="s">
        <v>4</v>
      </c>
      <c r="G45" s="25" t="s">
        <v>4</v>
      </c>
      <c r="H45" s="36" t="s">
        <v>4</v>
      </c>
      <c r="I45" s="25" t="s">
        <v>4</v>
      </c>
      <c r="J45" s="25" t="s">
        <v>4</v>
      </c>
      <c r="K45" s="25" t="s">
        <v>4</v>
      </c>
      <c r="L45" s="25" t="s">
        <v>4</v>
      </c>
      <c r="M45" s="29" t="s">
        <v>35</v>
      </c>
      <c r="N45" s="62" t="s">
        <v>35</v>
      </c>
      <c r="O45" s="29" t="s">
        <v>35</v>
      </c>
      <c r="P45" s="1"/>
      <c r="Q45" s="1"/>
    </row>
    <row r="46" spans="1:17" ht="13" x14ac:dyDescent="0.25">
      <c r="A46" s="18"/>
      <c r="B46" s="19"/>
      <c r="C46" s="19"/>
      <c r="D46" s="19"/>
      <c r="E46" s="19"/>
      <c r="F46" s="19"/>
      <c r="G46" s="19"/>
      <c r="H46" s="19"/>
      <c r="I46" s="19"/>
      <c r="J46" s="19"/>
      <c r="K46" s="19"/>
      <c r="L46" s="19"/>
      <c r="M46" s="19"/>
      <c r="N46" s="19"/>
      <c r="O46" s="19"/>
      <c r="P46" s="20"/>
      <c r="Q46" s="20"/>
    </row>
    <row r="47" spans="1:17" ht="15.75" customHeight="1" x14ac:dyDescent="0.25">
      <c r="A47" s="28" t="s">
        <v>13</v>
      </c>
      <c r="B47" s="26"/>
      <c r="C47" s="27"/>
      <c r="D47" s="27"/>
      <c r="E47" s="27"/>
      <c r="F47" s="27"/>
      <c r="G47" s="27"/>
      <c r="H47" s="27"/>
      <c r="I47" s="27"/>
      <c r="J47" s="27"/>
      <c r="K47" s="27"/>
      <c r="L47" s="27"/>
      <c r="M47" s="27"/>
      <c r="N47" s="27"/>
      <c r="O47" s="27"/>
      <c r="P47" s="27"/>
      <c r="Q47" s="27"/>
    </row>
    <row r="48" spans="1:17" ht="26.25" customHeight="1" x14ac:dyDescent="0.25">
      <c r="A48" s="77" t="s">
        <v>45</v>
      </c>
      <c r="B48" s="77"/>
      <c r="C48" s="77"/>
      <c r="D48" s="77"/>
      <c r="E48" s="77"/>
      <c r="F48" s="77"/>
      <c r="G48" s="77"/>
      <c r="H48" s="77"/>
      <c r="I48" s="77"/>
      <c r="J48" s="77"/>
      <c r="K48" s="77"/>
      <c r="L48" s="77"/>
      <c r="M48" s="77"/>
      <c r="N48" s="77"/>
      <c r="O48" s="77"/>
      <c r="P48" s="77"/>
      <c r="Q48" s="77"/>
    </row>
    <row r="49" spans="1:17" ht="26.25" customHeight="1" x14ac:dyDescent="0.25">
      <c r="A49" s="78" t="s">
        <v>46</v>
      </c>
      <c r="B49" s="78"/>
      <c r="C49" s="78"/>
      <c r="D49" s="78"/>
      <c r="E49" s="78"/>
      <c r="F49" s="78"/>
      <c r="G49" s="78"/>
      <c r="H49" s="78"/>
      <c r="I49" s="78"/>
      <c r="J49" s="78"/>
      <c r="K49" s="78"/>
      <c r="L49" s="78"/>
      <c r="M49" s="78"/>
      <c r="N49" s="78"/>
      <c r="O49" s="78"/>
      <c r="P49" s="78"/>
      <c r="Q49" s="78"/>
    </row>
    <row r="50" spans="1:17" ht="26.25" customHeight="1" x14ac:dyDescent="0.25">
      <c r="A50" s="79" t="s">
        <v>59</v>
      </c>
      <c r="B50" s="79"/>
      <c r="C50" s="80"/>
      <c r="D50" s="80"/>
      <c r="E50" s="80"/>
      <c r="F50" s="80"/>
      <c r="G50" s="80"/>
      <c r="H50" s="80"/>
      <c r="I50" s="80"/>
      <c r="J50" s="80"/>
      <c r="K50" s="80"/>
      <c r="L50" s="80"/>
      <c r="M50" s="80"/>
      <c r="N50" s="80"/>
      <c r="O50" s="80"/>
      <c r="P50" s="80"/>
      <c r="Q50" s="80"/>
    </row>
    <row r="51" spans="1:17" ht="12" x14ac:dyDescent="0.25">
      <c r="A51" s="81" t="s">
        <v>47</v>
      </c>
      <c r="B51" s="81"/>
      <c r="C51" s="81"/>
      <c r="D51" s="81"/>
      <c r="E51" s="81"/>
      <c r="F51" s="81"/>
      <c r="G51" s="81"/>
      <c r="H51" s="81"/>
      <c r="I51" s="81"/>
      <c r="J51" s="81"/>
      <c r="K51" s="81"/>
      <c r="L51" s="81"/>
      <c r="M51" s="81"/>
      <c r="N51" s="81"/>
      <c r="O51" s="81"/>
      <c r="P51" s="81"/>
      <c r="Q51" s="81"/>
    </row>
    <row r="52" spans="1:17" ht="12" x14ac:dyDescent="0.25">
      <c r="A52" s="82" t="s">
        <v>62</v>
      </c>
      <c r="B52" s="82"/>
      <c r="C52" s="82"/>
      <c r="D52" s="82"/>
      <c r="E52" s="82"/>
      <c r="F52" s="82"/>
      <c r="G52" s="82"/>
      <c r="H52" s="82"/>
      <c r="I52" s="82"/>
      <c r="J52" s="82"/>
      <c r="K52" s="82"/>
      <c r="L52" s="82"/>
      <c r="M52" s="82"/>
      <c r="N52" s="82"/>
      <c r="O52" s="82"/>
      <c r="P52" s="82"/>
      <c r="Q52" s="51"/>
    </row>
    <row r="53" spans="1:17" ht="12" x14ac:dyDescent="0.25">
      <c r="A53" s="83" t="s">
        <v>63</v>
      </c>
      <c r="B53" s="83"/>
      <c r="C53" s="83"/>
      <c r="D53" s="83"/>
      <c r="E53" s="83"/>
      <c r="F53" s="83"/>
      <c r="G53" s="83"/>
      <c r="H53" s="83"/>
      <c r="I53" s="83"/>
      <c r="J53" s="83"/>
      <c r="K53" s="83"/>
      <c r="L53" s="83"/>
      <c r="M53" s="83"/>
      <c r="N53" s="83"/>
      <c r="O53" s="83"/>
      <c r="P53" s="83"/>
      <c r="Q53" s="51"/>
    </row>
    <row r="54" spans="1:17" ht="26.25" customHeight="1" x14ac:dyDescent="0.3">
      <c r="A54" s="84" t="s">
        <v>64</v>
      </c>
      <c r="B54" s="84"/>
      <c r="C54" s="84"/>
      <c r="D54" s="84"/>
      <c r="E54" s="84"/>
      <c r="F54" s="84"/>
      <c r="G54" s="84"/>
      <c r="H54" s="84"/>
      <c r="I54" s="84"/>
      <c r="J54" s="84"/>
      <c r="K54" s="84"/>
      <c r="L54" s="84"/>
      <c r="M54" s="84"/>
      <c r="N54" s="84"/>
      <c r="O54" s="84"/>
      <c r="P54" s="50"/>
      <c r="Q54" s="50"/>
    </row>
    <row r="55" spans="1:17" ht="26.25" customHeight="1" x14ac:dyDescent="0.25">
      <c r="A55" s="73" t="s">
        <v>65</v>
      </c>
      <c r="B55" s="74"/>
      <c r="C55" s="74"/>
      <c r="D55" s="74"/>
      <c r="E55" s="74"/>
      <c r="F55" s="74"/>
      <c r="G55" s="74"/>
      <c r="H55" s="74"/>
      <c r="I55" s="74"/>
      <c r="J55" s="74"/>
      <c r="K55" s="74"/>
      <c r="L55" s="74"/>
      <c r="M55" s="74"/>
      <c r="N55" s="74"/>
      <c r="O55" s="74"/>
      <c r="P55" s="74"/>
      <c r="Q55" s="74"/>
    </row>
  </sheetData>
  <mergeCells count="10">
    <mergeCell ref="A55:Q55"/>
    <mergeCell ref="A1:Q1"/>
    <mergeCell ref="A2:Q2"/>
    <mergeCell ref="A48:Q48"/>
    <mergeCell ref="A49:Q49"/>
    <mergeCell ref="A50:Q50"/>
    <mergeCell ref="A51:Q51"/>
    <mergeCell ref="A52:P52"/>
    <mergeCell ref="A53:P53"/>
    <mergeCell ref="A54:O54"/>
  </mergeCells>
  <phoneticPr fontId="1" type="noConversion"/>
  <hyperlinks>
    <hyperlink ref="D45" r:id="rId1" xr:uid="{00000000-0004-0000-0000-000000000000}"/>
    <hyperlink ref="E45" r:id="rId2" xr:uid="{00000000-0004-0000-0000-000001000000}"/>
    <hyperlink ref="C45" r:id="rId3" xr:uid="{00000000-0004-0000-0000-000002000000}"/>
    <hyperlink ref="B45" r:id="rId4" xr:uid="{00000000-0004-0000-0000-000003000000}"/>
    <hyperlink ref="D44" r:id="rId5" xr:uid="{00000000-0004-0000-0000-000007000000}"/>
    <hyperlink ref="E44" r:id="rId6" xr:uid="{00000000-0004-0000-0000-000008000000}"/>
    <hyperlink ref="O44" r:id="rId7" xr:uid="{00000000-0004-0000-0000-000009000000}"/>
    <hyperlink ref="C44" r:id="rId8" xr:uid="{00000000-0004-0000-0000-00000A000000}"/>
    <hyperlink ref="B44" r:id="rId9" display="Auditas" xr:uid="{00000000-0004-0000-0000-00000B000000}"/>
    <hyperlink ref="H45" r:id="rId10" xr:uid="{B2394AE4-564A-410E-B63F-F098D8266677}"/>
    <hyperlink ref="H44" r:id="rId11" xr:uid="{566536A5-D50D-4A15-8CD0-EB7562AB74A6}"/>
    <hyperlink ref="G45" r:id="rId12" xr:uid="{F0BEC8FC-48DD-4D5C-85E2-D2010CF4A205}"/>
    <hyperlink ref="G44" r:id="rId13" xr:uid="{98CD3E40-D53A-4F87-A355-B1A018D6C456}"/>
    <hyperlink ref="I45" r:id="rId14" xr:uid="{FA29A8EE-7334-4B7F-8C3F-00E1C2484826}"/>
    <hyperlink ref="I44" r:id="rId15" xr:uid="{1CD64FEE-B1F1-4D65-863C-2A2912E657F7}"/>
    <hyperlink ref="J45" r:id="rId16" xr:uid="{F9340DE3-20AF-4B58-BB41-1FEFEE87DA2B}"/>
    <hyperlink ref="J44" r:id="rId17" xr:uid="{18385937-4A1A-4F65-B9C2-202DFBDFEA00}"/>
    <hyperlink ref="K45" r:id="rId18" xr:uid="{27BDFB47-BE83-4BC1-A01F-B5FBB8005009}"/>
    <hyperlink ref="K44" r:id="rId19" xr:uid="{58BF9550-8E7D-45FC-A44A-26E19794C825}"/>
    <hyperlink ref="L45" r:id="rId20" xr:uid="{D5DA09AE-0F3B-4841-B05B-656D5E7CD261}"/>
    <hyperlink ref="L44" r:id="rId21" xr:uid="{299FB909-2B9C-480D-9AEA-8672DEEE957E}"/>
    <hyperlink ref="F45" r:id="rId22" xr:uid="{638D6F02-5BC8-4214-A5D1-11B22885093B}"/>
    <hyperlink ref="F44" r:id="rId23" xr:uid="{F0C0B242-6DC9-44E0-B118-DE30E8A25BBB}"/>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2022-12-22T20:46:30Z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ad5c0e1c-1517-4901-8244-e3c72ecbef2f</vt:lpwstr>
  </property>
  <property fmtid="{D5CDD505-2E9C-101B-9397-08002B2CF9AE}" pid="8" name="MSIP_Label_e5564178-1ca1-4992-b45e-fdaf9919e704_ContentBits">
    <vt:lpwstr>0</vt:lpwstr>
  </property>
</Properties>
</file>