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4-01\"/>
    </mc:Choice>
  </mc:AlternateContent>
  <xr:revisionPtr revIDLastSave="0" documentId="13_ncr:1_{0981FC61-590B-4528-8022-33973989F21D}" xr6:coauthVersionLast="47" xr6:coauthVersionMax="47" xr10:uidLastSave="{00000000-0000-0000-0000-000000000000}"/>
  <bookViews>
    <workbookView xWindow="-110" yWindow="-110" windowWidth="19420" windowHeight="10420" xr2:uid="{00000000-000D-0000-FFFF-FFFF00000000}"/>
  </bookViews>
  <sheets>
    <sheet name="2021 m. I ket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0" i="1" l="1"/>
  <c r="L30" i="1"/>
  <c r="L17" i="1"/>
  <c r="G21" i="1" l="1"/>
  <c r="G27" i="1" s="1"/>
  <c r="G10" i="1"/>
  <c r="G16" i="1" s="1"/>
  <c r="F21" i="1"/>
  <c r="F27" i="1" s="1"/>
  <c r="F10" i="1"/>
  <c r="F16" i="1" s="1"/>
  <c r="L25" i="1" l="1"/>
  <c r="N25" i="1" s="1"/>
  <c r="K16" i="1"/>
  <c r="H10" i="1"/>
  <c r="H16" i="1" s="1"/>
  <c r="K21" i="1"/>
  <c r="K27" i="1" s="1"/>
  <c r="H21" i="1"/>
  <c r="H27" i="1" s="1"/>
  <c r="N30" i="1"/>
  <c r="L19" i="1"/>
  <c r="N19" i="1" s="1"/>
  <c r="L20" i="1"/>
  <c r="N20" i="1" s="1"/>
  <c r="L22" i="1"/>
  <c r="N22" i="1" s="1"/>
  <c r="L23" i="1"/>
  <c r="N23" i="1" s="1"/>
  <c r="L24" i="1"/>
  <c r="N24" i="1" s="1"/>
  <c r="L26" i="1"/>
  <c r="N26" i="1" s="1"/>
  <c r="L28" i="1"/>
  <c r="N28" i="1" s="1"/>
  <c r="L29" i="1"/>
  <c r="N29" i="1" s="1"/>
  <c r="L18" i="1"/>
  <c r="N18" i="1" s="1"/>
  <c r="N17" i="1"/>
  <c r="L5" i="1"/>
  <c r="N5" i="1" s="1"/>
  <c r="L6" i="1"/>
  <c r="N6" i="1" s="1"/>
  <c r="L7" i="1"/>
  <c r="N7" i="1" s="1"/>
  <c r="L8" i="1"/>
  <c r="N8" i="1" s="1"/>
  <c r="L9" i="1"/>
  <c r="N9" i="1" s="1"/>
  <c r="L11" i="1"/>
  <c r="N11" i="1" s="1"/>
  <c r="L12" i="1"/>
  <c r="N12" i="1" s="1"/>
  <c r="L13" i="1"/>
  <c r="N13" i="1" s="1"/>
  <c r="L14" i="1"/>
  <c r="N14" i="1" s="1"/>
  <c r="L15" i="1"/>
  <c r="N15" i="1" s="1"/>
  <c r="L4" i="1"/>
  <c r="N4" i="1" s="1"/>
  <c r="M21" i="1"/>
  <c r="M27" i="1" s="1"/>
  <c r="M10" i="1"/>
  <c r="M16" i="1" s="1"/>
  <c r="B10" i="1"/>
  <c r="B16" i="1" s="1"/>
  <c r="B21" i="1"/>
  <c r="B27" i="1" s="1"/>
  <c r="C10" i="1"/>
  <c r="C21" i="1"/>
  <c r="C27" i="1" s="1"/>
  <c r="E21" i="1"/>
  <c r="E27" i="1" s="1"/>
  <c r="D21" i="1"/>
  <c r="D27" i="1" s="1"/>
  <c r="E10" i="1"/>
  <c r="E16" i="1" s="1"/>
  <c r="D10" i="1"/>
  <c r="D16" i="1" s="1"/>
  <c r="L21" i="1" l="1"/>
  <c r="N10" i="1"/>
  <c r="N16" i="1" s="1"/>
  <c r="N21" i="1"/>
  <c r="N27" i="1" s="1"/>
  <c r="L10" i="1"/>
  <c r="L27" i="1"/>
  <c r="C16" i="1"/>
  <c r="L16" i="1" s="1"/>
</calcChain>
</file>

<file path=xl/sharedStrings.xml><?xml version="1.0" encoding="utf-8"?>
<sst xmlns="http://schemas.openxmlformats.org/spreadsheetml/2006/main" count="95" uniqueCount="61">
  <si>
    <t>AB SEB bankas</t>
  </si>
  <si>
    <t>AB Šiaulių bankas</t>
  </si>
  <si>
    <t>UAB Medicinos bankas</t>
  </si>
  <si>
    <t>Nuoroda į išduotą licenciją</t>
  </si>
  <si>
    <t>Licencija</t>
  </si>
  <si>
    <t>Kitos turto pozicijos</t>
  </si>
  <si>
    <t>Nuosavybės vertybiniai popieriai</t>
  </si>
  <si>
    <t>Indėliai</t>
  </si>
  <si>
    <t>Išleisti skolos vertybiniai popieriai</t>
  </si>
  <si>
    <t>Bankų sektorius</t>
  </si>
  <si>
    <t xml:space="preserve">     Einamųjų metų pelnas (nuostolis)</t>
  </si>
  <si>
    <t>Balansinės ataskaitos straipsnis</t>
  </si>
  <si>
    <t>Apžvalgos</t>
  </si>
  <si>
    <t>Pastabos</t>
  </si>
  <si>
    <t>Kitos įsipareigojimų pozicijos</t>
  </si>
  <si>
    <t>Kita informacija</t>
  </si>
  <si>
    <t>Nuomonė</t>
  </si>
  <si>
    <t>„Swedbank“, AB</t>
  </si>
  <si>
    <t xml:space="preserve">   Valdžios sektoriaus institucijos</t>
  </si>
  <si>
    <t xml:space="preserve">   Namų ūkiai</t>
  </si>
  <si>
    <t>Skolos vertybiniai popieriai</t>
  </si>
  <si>
    <t>Įsipareigojimai kredito įstaigoms</t>
  </si>
  <si>
    <t>Išvestinės finansinės priemonės</t>
  </si>
  <si>
    <t>Lėšos centriniuose bankuose</t>
  </si>
  <si>
    <t xml:space="preserve">Grynieji pinigai </t>
  </si>
  <si>
    <t>Lėšos kredito įstaigose</t>
  </si>
  <si>
    <t>Centrinių bankų indėliai</t>
  </si>
  <si>
    <t>Paskolos ir kiti išankstiniai mokėjimai (su lizingu)</t>
  </si>
  <si>
    <t>Pelningumo rodikliai</t>
  </si>
  <si>
    <t>Veiklos riziką ribojančių reikalavimų vykdymas</t>
  </si>
  <si>
    <t xml:space="preserve">   Valdžios sektoriaus institucijos </t>
  </si>
  <si>
    <t xml:space="preserve">   Namų ūkiai </t>
  </si>
  <si>
    <t>Visas turtas</t>
  </si>
  <si>
    <t>Visa nuosavybė</t>
  </si>
  <si>
    <t>Visi įsipareigojimai ir nuosavybė</t>
  </si>
  <si>
    <t>–</t>
  </si>
  <si>
    <r>
      <t>Bendro kapitalo pakankamumo rodiklis</t>
    </r>
    <r>
      <rPr>
        <b/>
        <vertAlign val="superscript"/>
        <sz val="10"/>
        <rFont val="Arial Narrow"/>
        <family val="2"/>
        <charset val="186"/>
      </rPr>
      <t>3</t>
    </r>
  </si>
  <si>
    <r>
      <t>Didelių pozicijų rodiklis</t>
    </r>
    <r>
      <rPr>
        <b/>
        <vertAlign val="superscript"/>
        <sz val="10"/>
        <rFont val="Arial Narrow"/>
        <family val="2"/>
      </rPr>
      <t>4</t>
    </r>
  </si>
  <si>
    <t xml:space="preserve">         iš jų paskolos būstui įsigyti </t>
  </si>
  <si>
    <r>
      <t>Padengimo likvidžiuoju turtu rodiklis</t>
    </r>
    <r>
      <rPr>
        <b/>
        <vertAlign val="superscript"/>
        <sz val="10"/>
        <rFont val="Arial Narrow"/>
        <family val="2"/>
        <charset val="186"/>
      </rPr>
      <t>5</t>
    </r>
  </si>
  <si>
    <r>
      <t>Turto grąža (RoA), proc.</t>
    </r>
    <r>
      <rPr>
        <b/>
        <vertAlign val="superscript"/>
        <sz val="10"/>
        <rFont val="Arial Narrow"/>
        <family val="2"/>
        <charset val="186"/>
      </rPr>
      <t>6</t>
    </r>
  </si>
  <si>
    <r>
      <t>Nuosavybės grąža (RoE), proc.</t>
    </r>
    <r>
      <rPr>
        <b/>
        <vertAlign val="superscript"/>
        <sz val="10"/>
        <rFont val="Arial Narrow"/>
        <family val="2"/>
      </rPr>
      <t>7</t>
    </r>
  </si>
  <si>
    <r>
      <t>Nepriklausomo auditoriaus išvada</t>
    </r>
    <r>
      <rPr>
        <b/>
        <vertAlign val="superscript"/>
        <sz val="10"/>
        <rFont val="Arial Narrow"/>
        <family val="2"/>
        <charset val="186"/>
      </rPr>
      <t>8</t>
    </r>
  </si>
  <si>
    <t xml:space="preserve">   Kitos finansų įmonės</t>
  </si>
  <si>
    <t xml:space="preserve">   Ne finansų įmonės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</si>
  <si>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</si>
  <si>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</si>
  <si>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(buv. Maksimalios paskolos sumos vienam skolininkui normatyvas) – įstaigos pozicija vienam klientui ar susijusių klientų grupei negali viršyti 25 proc. įstaigos reikalavimus atitinkančio kapitalo arba 150 mln. Eur, atsižvelgiant į tai, kuris dydis yra didesnis (plačiau žr. Reglamento 395 straipsnyje).</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</si>
  <si>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</si>
  <si>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6, 7</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</si>
  <si>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8</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</si>
  <si>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AB "Mano bankas"</t>
  </si>
  <si>
    <t>Revolut Bank, UAB</t>
  </si>
  <si>
    <t>European Merchant Bank, UAB</t>
  </si>
  <si>
    <t>UAB GF bankas</t>
  </si>
  <si>
    <t>AB "Fjord Bank"</t>
  </si>
  <si>
    <t>PayRay Bank, UAB</t>
  </si>
  <si>
    <t>Visi bankai           (10 bankai)</t>
  </si>
  <si>
    <r>
      <t>Visi užsienio bankų filalai       (6 filialai)</t>
    </r>
    <r>
      <rPr>
        <b/>
        <vertAlign val="superscript"/>
        <sz val="10"/>
        <color indexed="9"/>
        <rFont val="Verdana"/>
        <family val="2"/>
        <charset val="186"/>
      </rPr>
      <t>1, 2</t>
    </r>
  </si>
  <si>
    <t>Konsoliduoti pagrindiniai bankų sektoriaus veiklos rodikliai (finansinė grupė) (2021 m. balandžio 1 d. duomenys, tūkst. Eur)</t>
  </si>
  <si>
    <t>Duomenų skelbimo data: 2021 m. birželio 16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</si>
</sst>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4"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FF0000"/>
      <name val="Arial Narrow"/>
      <family val="2"/>
    </font>
    <font>
      <sz val="8"/>
      <color rgb="FF00B07D"/>
      <name val="Verdana"/>
      <family val="2"/>
      <charset val="186"/>
    </font>
    <font>
      <sz val="8"/>
      <color rgb="FFFF0000"/>
      <name val="Verdana"/>
      <family val="2"/>
      <charset val="186"/>
    </font>
    <font>
      <b/>
      <sz val="10"/>
      <color rgb="FF00B07D"/>
      <name val="Verdana"/>
      <family val="2"/>
      <charset val="186"/>
    </font>
    <font>
      <u/>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8">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5" fillId="3" borderId="1" xfId="0" applyFont="1" applyFill="1" applyBorder="1" applyAlignment="1">
      <alignment horizontal="center" vertical="center"/>
    </xf>
    <xf numFmtId="3" fontId="15" fillId="3"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7"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5" fillId="3" borderId="8" xfId="0" applyFont="1" applyFill="1" applyBorder="1" applyAlignment="1">
      <alignment horizontal="center" vertical="center"/>
    </xf>
    <xf numFmtId="3" fontId="15" fillId="3" borderId="9" xfId="0" applyNumberFormat="1" applyFont="1" applyFill="1" applyBorder="1" applyAlignment="1">
      <alignment horizontal="center" vertical="center" wrapText="1"/>
    </xf>
    <xf numFmtId="3" fontId="15"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165" fontId="10" fillId="0" borderId="2" xfId="0" applyNumberFormat="1" applyFont="1" applyFill="1" applyBorder="1" applyAlignment="1">
      <alignment horizontal="center" vertical="center" wrapText="1"/>
    </xf>
    <xf numFmtId="0" fontId="19" fillId="2" borderId="0" xfId="0" applyFont="1" applyFill="1"/>
    <xf numFmtId="165" fontId="10" fillId="0" borderId="2" xfId="0" applyNumberFormat="1" applyFont="1" applyFill="1" applyBorder="1" applyAlignment="1">
      <alignment horizontal="right" vertical="center" wrapText="1"/>
    </xf>
    <xf numFmtId="166" fontId="17" fillId="0" borderId="2" xfId="0" applyNumberFormat="1" applyFont="1" applyFill="1" applyBorder="1" applyAlignment="1">
      <alignment horizontal="right" wrapText="1" readingOrder="1"/>
    </xf>
    <xf numFmtId="166" fontId="17" fillId="0" borderId="12" xfId="0" applyNumberFormat="1" applyFont="1" applyFill="1" applyBorder="1" applyAlignment="1">
      <alignment horizontal="right" wrapText="1" readingOrder="1"/>
    </xf>
    <xf numFmtId="166" fontId="10" fillId="0" borderId="13" xfId="0" applyNumberFormat="1" applyFont="1" applyFill="1" applyBorder="1" applyAlignment="1">
      <alignment horizontal="right" wrapText="1" readingOrder="1"/>
    </xf>
    <xf numFmtId="166" fontId="17" fillId="0" borderId="14" xfId="0" applyNumberFormat="1" applyFont="1" applyFill="1" applyBorder="1" applyAlignment="1">
      <alignment horizontal="right" wrapText="1" readingOrder="1"/>
    </xf>
    <xf numFmtId="166" fontId="10" fillId="0" borderId="15" xfId="0" applyNumberFormat="1" applyFont="1" applyFill="1" applyBorder="1" applyAlignment="1">
      <alignment horizontal="right" wrapText="1" readingOrder="1"/>
    </xf>
    <xf numFmtId="166" fontId="17" fillId="0" borderId="16" xfId="0" applyNumberFormat="1" applyFont="1" applyFill="1" applyBorder="1" applyAlignment="1">
      <alignment horizontal="right" wrapText="1" readingOrder="1"/>
    </xf>
    <xf numFmtId="166" fontId="10" fillId="0" borderId="17"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20" fillId="0" borderId="18" xfId="0" applyNumberFormat="1" applyFont="1" applyFill="1" applyBorder="1" applyAlignment="1">
      <alignment horizontal="right" wrapText="1" readingOrder="1"/>
    </xf>
    <xf numFmtId="166" fontId="10" fillId="0" borderId="19" xfId="0" applyNumberFormat="1" applyFont="1" applyFill="1" applyBorder="1" applyAlignment="1">
      <alignment horizontal="right" wrapText="1" readingOrder="1"/>
    </xf>
    <xf numFmtId="166" fontId="20" fillId="0" borderId="20" xfId="0" applyNumberFormat="1" applyFont="1" applyFill="1" applyBorder="1" applyAlignment="1">
      <alignment horizontal="right" wrapText="1" readingOrder="1"/>
    </xf>
    <xf numFmtId="166" fontId="10" fillId="0" borderId="21" xfId="0" applyNumberFormat="1" applyFont="1" applyFill="1" applyBorder="1" applyAlignment="1">
      <alignment horizontal="right" wrapText="1" readingOrder="1"/>
    </xf>
    <xf numFmtId="166" fontId="17" fillId="0" borderId="22" xfId="0" applyNumberFormat="1" applyFont="1" applyFill="1" applyBorder="1" applyAlignment="1">
      <alignment horizontal="right" wrapText="1" readingOrder="1"/>
    </xf>
    <xf numFmtId="165" fontId="21" fillId="0" borderId="2" xfId="0" applyNumberFormat="1" applyFont="1" applyFill="1" applyBorder="1" applyAlignment="1">
      <alignment horizontal="right" vertical="center" wrapText="1"/>
    </xf>
    <xf numFmtId="165" fontId="10" fillId="0" borderId="23" xfId="0" applyNumberFormat="1" applyFont="1" applyFill="1" applyBorder="1" applyAlignment="1">
      <alignment horizontal="right" vertical="center" wrapText="1"/>
    </xf>
    <xf numFmtId="0" fontId="10" fillId="0" borderId="1" xfId="0" applyFont="1" applyFill="1" applyBorder="1" applyAlignment="1">
      <alignment horizontal="left" vertical="center" wrapText="1"/>
    </xf>
    <xf numFmtId="3" fontId="18" fillId="0" borderId="2" xfId="1" applyNumberFormat="1" applyFont="1" applyFill="1" applyBorder="1" applyAlignment="1" applyProtection="1">
      <alignment horizontal="center" vertical="center"/>
    </xf>
    <xf numFmtId="3" fontId="23" fillId="0" borderId="2" xfId="1" applyNumberFormat="1" applyFont="1" applyFill="1" applyBorder="1" applyAlignment="1" applyProtection="1">
      <alignment horizontal="center" vertical="center"/>
    </xf>
    <xf numFmtId="2" fontId="10" fillId="2" borderId="0" xfId="0" applyNumberFormat="1" applyFont="1" applyFill="1" applyBorder="1" applyAlignment="1">
      <alignment horizontal="left" vertical="center" wrapText="1"/>
    </xf>
    <xf numFmtId="0" fontId="22"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2" borderId="0" xfId="0" applyFont="1" applyFill="1" applyAlignment="1">
      <alignment horizontal="left" vertical="center" wrapText="1"/>
    </xf>
    <xf numFmtId="0" fontId="10" fillId="2" borderId="0" xfId="0" applyFont="1" applyFill="1" applyAlignment="1">
      <alignment horizontal="left" wrapText="1"/>
    </xf>
    <xf numFmtId="0" fontId="10" fillId="2" borderId="0" xfId="0" applyFont="1" applyFill="1" applyAlignment="1">
      <alignment horizontal="left" vertical="top" wrapText="1"/>
    </xf>
    <xf numFmtId="0" fontId="14" fillId="2" borderId="0" xfId="0" applyFont="1" applyFill="1" applyAlignment="1">
      <alignment horizontal="left" vertical="top" wrapText="1"/>
    </xf>
    <xf numFmtId="0" fontId="10" fillId="2" borderId="0" xfId="0" applyFont="1" applyFill="1" applyBorder="1" applyAlignment="1">
      <alignment horizontal="left" wrapText="1"/>
    </xf>
    <xf numFmtId="0" fontId="10" fillId="2"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www.swedbank.lt/lt/pages/358" TargetMode="External"/><Relationship Id="rId11" Type="http://schemas.openxmlformats.org/officeDocument/2006/relationships/hyperlink" Target="https://www.gfbankas.lt/finansines-ataskaitos/"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apie-revolut"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1"/>
  <sheetViews>
    <sheetView tabSelected="1" topLeftCell="A13" zoomScale="80" zoomScaleNormal="80" workbookViewId="0">
      <pane xSplit="1" topLeftCell="F1" activePane="topRight" state="frozen"/>
      <selection pane="topRight" activeCell="G19" sqref="G19"/>
    </sheetView>
  </sheetViews>
  <sheetFormatPr defaultColWidth="9.1796875" defaultRowHeight="10.5" x14ac:dyDescent="0.25"/>
  <cols>
    <col min="1" max="1" width="49.81640625" style="1" customWidth="1"/>
    <col min="2" max="2" width="13.54296875" style="1" customWidth="1"/>
    <col min="3" max="15" width="13.54296875" style="5" customWidth="1"/>
    <col min="16" max="16" width="5.7265625" style="1" customWidth="1"/>
    <col min="17" max="23" width="9.26953125" style="1" bestFit="1" customWidth="1"/>
    <col min="24" max="24" width="10.1796875" style="1" bestFit="1" customWidth="1"/>
    <col min="25" max="25" width="9.26953125" style="1" bestFit="1" customWidth="1"/>
    <col min="26" max="26" width="10.1796875" style="1" bestFit="1" customWidth="1"/>
    <col min="27" max="16384" width="9.1796875" style="1"/>
  </cols>
  <sheetData>
    <row r="1" spans="1:33" ht="15" customHeight="1" x14ac:dyDescent="0.25">
      <c r="A1" s="50" t="s">
        <v>59</v>
      </c>
      <c r="B1" s="50"/>
      <c r="C1" s="50"/>
      <c r="D1" s="50"/>
      <c r="E1" s="50"/>
      <c r="F1" s="50"/>
      <c r="G1" s="50"/>
      <c r="H1" s="50"/>
      <c r="I1" s="50"/>
      <c r="J1" s="50"/>
      <c r="K1" s="50"/>
      <c r="L1" s="50"/>
      <c r="M1" s="50"/>
      <c r="N1" s="50"/>
      <c r="O1" s="50"/>
    </row>
    <row r="2" spans="1:33" x14ac:dyDescent="0.25">
      <c r="A2" s="51" t="s">
        <v>60</v>
      </c>
      <c r="B2" s="51"/>
      <c r="C2" s="51"/>
      <c r="D2" s="51"/>
      <c r="E2" s="51"/>
      <c r="F2" s="51"/>
      <c r="G2" s="51"/>
      <c r="H2" s="51"/>
      <c r="I2" s="51"/>
      <c r="J2" s="51"/>
      <c r="K2" s="51"/>
      <c r="L2" s="51"/>
      <c r="M2" s="51"/>
      <c r="N2" s="51"/>
      <c r="O2" s="51"/>
    </row>
    <row r="3" spans="1:33" ht="69.5" x14ac:dyDescent="0.3">
      <c r="A3" s="7" t="s">
        <v>11</v>
      </c>
      <c r="B3" s="9" t="s">
        <v>17</v>
      </c>
      <c r="C3" s="9" t="s">
        <v>0</v>
      </c>
      <c r="D3" s="9" t="s">
        <v>1</v>
      </c>
      <c r="E3" s="9" t="s">
        <v>2</v>
      </c>
      <c r="F3" s="9" t="s">
        <v>52</v>
      </c>
      <c r="G3" s="9" t="s">
        <v>51</v>
      </c>
      <c r="H3" s="9" t="s">
        <v>54</v>
      </c>
      <c r="I3" s="9" t="s">
        <v>56</v>
      </c>
      <c r="J3" s="9" t="s">
        <v>53</v>
      </c>
      <c r="K3" s="9" t="s">
        <v>55</v>
      </c>
      <c r="L3" s="8" t="s">
        <v>57</v>
      </c>
      <c r="M3" s="8" t="s">
        <v>58</v>
      </c>
      <c r="N3" s="23" t="s">
        <v>9</v>
      </c>
      <c r="O3" s="1"/>
      <c r="P3" s="2"/>
      <c r="Q3" s="2"/>
      <c r="R3" s="2"/>
      <c r="S3" s="2"/>
      <c r="T3" s="2"/>
      <c r="U3" s="2"/>
      <c r="V3" s="2"/>
      <c r="W3" s="2"/>
      <c r="X3" s="2"/>
    </row>
    <row r="4" spans="1:33" ht="13" x14ac:dyDescent="0.3">
      <c r="A4" s="10" t="s">
        <v>20</v>
      </c>
      <c r="B4" s="33">
        <v>237351</v>
      </c>
      <c r="C4" s="33">
        <v>516432</v>
      </c>
      <c r="D4" s="33">
        <v>728760</v>
      </c>
      <c r="E4" s="33">
        <v>58217</v>
      </c>
      <c r="F4" s="33"/>
      <c r="G4" s="33">
        <v>17278</v>
      </c>
      <c r="H4" s="33"/>
      <c r="I4" s="33"/>
      <c r="J4" s="33"/>
      <c r="K4" s="33"/>
      <c r="L4" s="33">
        <f t="shared" ref="L4:L29" si="0">SUM(B4:K4)</f>
        <v>1558038</v>
      </c>
      <c r="M4" s="33">
        <v>286209</v>
      </c>
      <c r="N4" s="34">
        <f t="shared" ref="N4:N9" si="1">L4+M4</f>
        <v>1844247</v>
      </c>
      <c r="O4" s="1"/>
      <c r="P4" s="2"/>
      <c r="Q4" s="2"/>
      <c r="R4" s="2"/>
      <c r="S4" s="2"/>
      <c r="T4" s="2"/>
      <c r="U4" s="2"/>
      <c r="V4" s="2"/>
      <c r="W4" s="2"/>
      <c r="X4" s="2"/>
    </row>
    <row r="5" spans="1:33" ht="13" x14ac:dyDescent="0.3">
      <c r="A5" s="11" t="s">
        <v>6</v>
      </c>
      <c r="B5" s="35">
        <v>243</v>
      </c>
      <c r="C5" s="35">
        <v>5428</v>
      </c>
      <c r="D5" s="35">
        <v>16859</v>
      </c>
      <c r="E5" s="35"/>
      <c r="F5" s="35"/>
      <c r="G5" s="35"/>
      <c r="H5" s="35"/>
      <c r="I5" s="33"/>
      <c r="J5" s="33"/>
      <c r="K5" s="33"/>
      <c r="L5" s="33">
        <f t="shared" si="0"/>
        <v>22530</v>
      </c>
      <c r="M5" s="35">
        <v>74465</v>
      </c>
      <c r="N5" s="36">
        <f t="shared" si="1"/>
        <v>96995</v>
      </c>
      <c r="O5" s="1"/>
      <c r="P5" s="2"/>
      <c r="Q5" s="2"/>
      <c r="R5" s="2"/>
      <c r="S5" s="2"/>
      <c r="T5" s="2"/>
      <c r="U5" s="2"/>
      <c r="V5" s="2"/>
      <c r="W5" s="2"/>
      <c r="X5" s="2"/>
    </row>
    <row r="6" spans="1:33" ht="13" x14ac:dyDescent="0.3">
      <c r="A6" s="11" t="s">
        <v>22</v>
      </c>
      <c r="B6" s="35">
        <v>15597</v>
      </c>
      <c r="C6" s="35">
        <v>15090</v>
      </c>
      <c r="D6" s="35">
        <v>3243</v>
      </c>
      <c r="E6" s="35">
        <v>12</v>
      </c>
      <c r="F6" s="35">
        <v>1038</v>
      </c>
      <c r="G6" s="35"/>
      <c r="H6" s="35"/>
      <c r="I6" s="33"/>
      <c r="J6" s="33"/>
      <c r="K6" s="33"/>
      <c r="L6" s="33">
        <f t="shared" si="0"/>
        <v>34980</v>
      </c>
      <c r="M6" s="35">
        <v>27376</v>
      </c>
      <c r="N6" s="36">
        <f t="shared" si="1"/>
        <v>62356</v>
      </c>
      <c r="O6" s="1"/>
      <c r="P6" s="2"/>
      <c r="Q6" s="2"/>
      <c r="R6" s="2"/>
      <c r="S6" s="2"/>
      <c r="T6" s="2"/>
      <c r="U6" s="2"/>
      <c r="V6" s="2"/>
      <c r="W6" s="2"/>
      <c r="X6" s="2"/>
    </row>
    <row r="7" spans="1:33" ht="14.25" customHeight="1" x14ac:dyDescent="0.3">
      <c r="A7" s="11" t="s">
        <v>24</v>
      </c>
      <c r="B7" s="35">
        <v>143951</v>
      </c>
      <c r="C7" s="35">
        <v>129612</v>
      </c>
      <c r="D7" s="35">
        <v>64574</v>
      </c>
      <c r="E7" s="35">
        <v>24412</v>
      </c>
      <c r="F7" s="35"/>
      <c r="G7" s="35">
        <v>24</v>
      </c>
      <c r="H7" s="35">
        <v>140</v>
      </c>
      <c r="I7" s="33"/>
      <c r="J7" s="33"/>
      <c r="K7" s="33"/>
      <c r="L7" s="33">
        <f t="shared" si="0"/>
        <v>362713</v>
      </c>
      <c r="M7" s="35">
        <v>93988</v>
      </c>
      <c r="N7" s="36">
        <f t="shared" si="1"/>
        <v>456701</v>
      </c>
      <c r="O7" s="1"/>
      <c r="P7" s="2"/>
      <c r="Q7" s="2"/>
      <c r="R7" s="2"/>
      <c r="S7" s="2"/>
      <c r="T7" s="2"/>
      <c r="U7" s="2"/>
      <c r="V7" s="2"/>
      <c r="W7" s="2"/>
      <c r="X7" s="2"/>
      <c r="Y7" s="2"/>
      <c r="Z7" s="2"/>
      <c r="AA7" s="2"/>
      <c r="AB7" s="2"/>
      <c r="AC7" s="2"/>
      <c r="AD7" s="2"/>
      <c r="AE7" s="2"/>
      <c r="AF7" s="2"/>
      <c r="AG7" s="2"/>
    </row>
    <row r="8" spans="1:33" ht="14.25" customHeight="1" x14ac:dyDescent="0.3">
      <c r="A8" s="11" t="s">
        <v>23</v>
      </c>
      <c r="B8" s="35">
        <v>7905203</v>
      </c>
      <c r="C8" s="35">
        <v>1848551</v>
      </c>
      <c r="D8" s="35">
        <v>462291</v>
      </c>
      <c r="E8" s="35">
        <v>65119</v>
      </c>
      <c r="F8" s="35">
        <v>209404</v>
      </c>
      <c r="G8" s="35">
        <v>30203</v>
      </c>
      <c r="H8" s="35">
        <v>5774</v>
      </c>
      <c r="I8" s="33">
        <v>6487</v>
      </c>
      <c r="J8" s="33">
        <v>19157</v>
      </c>
      <c r="K8" s="33">
        <v>1513</v>
      </c>
      <c r="L8" s="33">
        <f t="shared" si="0"/>
        <v>10553702</v>
      </c>
      <c r="M8" s="35">
        <v>3027735</v>
      </c>
      <c r="N8" s="36">
        <f t="shared" si="1"/>
        <v>13581437</v>
      </c>
      <c r="O8" s="1"/>
      <c r="P8" s="2"/>
      <c r="Q8" s="2"/>
      <c r="R8" s="2"/>
      <c r="S8" s="2"/>
      <c r="T8" s="2"/>
      <c r="U8" s="2"/>
      <c r="V8" s="2"/>
      <c r="W8" s="2"/>
      <c r="X8" s="2"/>
      <c r="Y8" s="2"/>
      <c r="Z8" s="2"/>
      <c r="AA8" s="2"/>
      <c r="AB8" s="2"/>
      <c r="AC8" s="2"/>
      <c r="AD8" s="2"/>
      <c r="AE8" s="2"/>
      <c r="AF8" s="2"/>
      <c r="AG8" s="2"/>
    </row>
    <row r="9" spans="1:33" ht="14.25" customHeight="1" x14ac:dyDescent="0.3">
      <c r="A9" s="11" t="s">
        <v>25</v>
      </c>
      <c r="B9" s="35">
        <v>79404</v>
      </c>
      <c r="C9" s="35">
        <v>1659755</v>
      </c>
      <c r="D9" s="35">
        <v>15268</v>
      </c>
      <c r="E9" s="35">
        <v>9535</v>
      </c>
      <c r="F9" s="35">
        <v>180</v>
      </c>
      <c r="G9" s="35">
        <v>977</v>
      </c>
      <c r="H9" s="35">
        <v>2584</v>
      </c>
      <c r="I9" s="33">
        <v>7477</v>
      </c>
      <c r="J9" s="33">
        <v>22841</v>
      </c>
      <c r="K9" s="33">
        <v>887</v>
      </c>
      <c r="L9" s="33">
        <f t="shared" si="0"/>
        <v>1798908</v>
      </c>
      <c r="M9" s="35">
        <v>231066</v>
      </c>
      <c r="N9" s="36">
        <f t="shared" si="1"/>
        <v>2029974</v>
      </c>
      <c r="O9" s="1"/>
      <c r="P9" s="2"/>
      <c r="Q9" s="2"/>
      <c r="R9" s="2"/>
      <c r="S9" s="2"/>
      <c r="T9" s="2"/>
      <c r="U9" s="2"/>
      <c r="V9" s="2"/>
      <c r="W9" s="2"/>
      <c r="X9" s="2"/>
      <c r="Y9" s="2"/>
      <c r="Z9" s="2"/>
      <c r="AA9" s="2"/>
      <c r="AB9" s="2"/>
      <c r="AC9" s="2"/>
      <c r="AD9" s="2"/>
      <c r="AE9" s="2"/>
      <c r="AF9" s="2"/>
      <c r="AG9" s="2"/>
    </row>
    <row r="10" spans="1:33" ht="14.25" customHeight="1" x14ac:dyDescent="0.3">
      <c r="A10" s="12" t="s">
        <v>27</v>
      </c>
      <c r="B10" s="42">
        <f t="shared" ref="B10:K10" si="2">B11+B12+B13+B14</f>
        <v>6117282</v>
      </c>
      <c r="C10" s="42">
        <f t="shared" si="2"/>
        <v>5892422</v>
      </c>
      <c r="D10" s="42">
        <f t="shared" si="2"/>
        <v>1830200</v>
      </c>
      <c r="E10" s="42">
        <f t="shared" si="2"/>
        <v>213906</v>
      </c>
      <c r="F10" s="42">
        <f t="shared" ref="F10:G10" si="3">F11+F12+F13+F14</f>
        <v>33336</v>
      </c>
      <c r="G10" s="42">
        <f t="shared" si="3"/>
        <v>43302</v>
      </c>
      <c r="H10" s="42">
        <f t="shared" si="2"/>
        <v>66112</v>
      </c>
      <c r="I10" s="42">
        <v>54653</v>
      </c>
      <c r="J10" s="42">
        <v>10067</v>
      </c>
      <c r="K10" s="42">
        <f t="shared" si="2"/>
        <v>485</v>
      </c>
      <c r="L10" s="33">
        <f t="shared" si="0"/>
        <v>14261765</v>
      </c>
      <c r="M10" s="42">
        <f>M11+M12+M13+M14</f>
        <v>5611279</v>
      </c>
      <c r="N10" s="43">
        <f>N11+N12+N13+N14</f>
        <v>19873044</v>
      </c>
      <c r="O10" s="1"/>
      <c r="P10" s="2"/>
      <c r="Q10" s="2"/>
      <c r="R10" s="3"/>
      <c r="S10" s="3"/>
      <c r="T10" s="3"/>
      <c r="U10" s="3"/>
      <c r="V10" s="3"/>
      <c r="W10" s="3"/>
      <c r="X10" s="3"/>
      <c r="Y10" s="3"/>
      <c r="Z10" s="3"/>
      <c r="AA10" s="3"/>
      <c r="AB10" s="3"/>
      <c r="AC10" s="3"/>
      <c r="AD10" s="3"/>
      <c r="AE10" s="3"/>
      <c r="AF10" s="3"/>
      <c r="AG10" s="3"/>
    </row>
    <row r="11" spans="1:33" ht="14.25" customHeight="1" x14ac:dyDescent="0.3">
      <c r="A11" s="13" t="s">
        <v>30</v>
      </c>
      <c r="B11" s="37">
        <v>5833</v>
      </c>
      <c r="C11" s="37">
        <v>77194</v>
      </c>
      <c r="D11" s="37">
        <v>87644</v>
      </c>
      <c r="E11" s="37">
        <v>1354</v>
      </c>
      <c r="F11" s="37"/>
      <c r="G11" s="37"/>
      <c r="H11" s="37"/>
      <c r="I11" s="37"/>
      <c r="J11" s="37"/>
      <c r="K11" s="37"/>
      <c r="L11" s="33">
        <f t="shared" si="0"/>
        <v>172025</v>
      </c>
      <c r="M11" s="37">
        <v>151676</v>
      </c>
      <c r="N11" s="39">
        <f>L11+M11</f>
        <v>323701</v>
      </c>
      <c r="O11" s="1"/>
      <c r="P11" s="2"/>
      <c r="Q11" s="2"/>
      <c r="R11" s="3"/>
      <c r="S11" s="3"/>
      <c r="T11" s="3"/>
      <c r="U11" s="3"/>
      <c r="V11" s="3"/>
      <c r="W11" s="3"/>
      <c r="X11" s="3"/>
      <c r="Y11" s="3"/>
      <c r="Z11" s="3"/>
      <c r="AA11" s="3"/>
      <c r="AB11" s="3"/>
      <c r="AC11" s="3"/>
      <c r="AD11" s="3"/>
      <c r="AE11" s="3"/>
      <c r="AF11" s="3"/>
      <c r="AG11" s="3"/>
    </row>
    <row r="12" spans="1:33" ht="14.25" customHeight="1" x14ac:dyDescent="0.3">
      <c r="A12" s="14" t="s">
        <v>43</v>
      </c>
      <c r="B12" s="37">
        <v>32073</v>
      </c>
      <c r="C12" s="37">
        <v>2140</v>
      </c>
      <c r="D12" s="37">
        <v>22363</v>
      </c>
      <c r="E12" s="37">
        <v>1990</v>
      </c>
      <c r="F12" s="37">
        <v>30036</v>
      </c>
      <c r="G12" s="37">
        <v>2931</v>
      </c>
      <c r="H12" s="37"/>
      <c r="I12" s="37"/>
      <c r="J12" s="37"/>
      <c r="K12" s="37"/>
      <c r="L12" s="33">
        <f t="shared" si="0"/>
        <v>91533</v>
      </c>
      <c r="M12" s="37">
        <v>467412</v>
      </c>
      <c r="N12" s="39">
        <f>L12+M12</f>
        <v>558945</v>
      </c>
      <c r="O12" s="1"/>
      <c r="P12" s="2"/>
      <c r="Q12" s="2"/>
      <c r="R12" s="3"/>
      <c r="S12" s="3"/>
      <c r="T12" s="3"/>
      <c r="U12" s="3"/>
      <c r="V12" s="3"/>
      <c r="W12" s="3"/>
      <c r="X12" s="3"/>
    </row>
    <row r="13" spans="1:33" ht="14.25" customHeight="1" x14ac:dyDescent="0.3">
      <c r="A13" s="14" t="s">
        <v>44</v>
      </c>
      <c r="B13" s="37">
        <v>1839913</v>
      </c>
      <c r="C13" s="37">
        <v>2742980</v>
      </c>
      <c r="D13" s="37">
        <v>1044128</v>
      </c>
      <c r="E13" s="37">
        <v>127411</v>
      </c>
      <c r="F13" s="37"/>
      <c r="G13" s="37">
        <v>28415</v>
      </c>
      <c r="H13" s="37"/>
      <c r="I13" s="37">
        <v>54075</v>
      </c>
      <c r="J13" s="37">
        <v>10067</v>
      </c>
      <c r="K13" s="37"/>
      <c r="L13" s="33">
        <f t="shared" si="0"/>
        <v>5846989</v>
      </c>
      <c r="M13" s="37">
        <v>2058629</v>
      </c>
      <c r="N13" s="39">
        <f>L13+M13</f>
        <v>7905618</v>
      </c>
      <c r="O13" s="1"/>
      <c r="P13" s="2"/>
      <c r="Q13" s="2"/>
      <c r="R13" s="3"/>
      <c r="S13" s="3"/>
      <c r="T13" s="3"/>
      <c r="U13" s="3"/>
      <c r="V13" s="3"/>
      <c r="W13" s="3"/>
      <c r="X13" s="3"/>
    </row>
    <row r="14" spans="1:33" ht="14.25" customHeight="1" x14ac:dyDescent="0.3">
      <c r="A14" s="14" t="s">
        <v>31</v>
      </c>
      <c r="B14" s="37">
        <v>4239463</v>
      </c>
      <c r="C14" s="37">
        <v>3070108</v>
      </c>
      <c r="D14" s="37">
        <v>676065</v>
      </c>
      <c r="E14" s="37">
        <v>83151</v>
      </c>
      <c r="F14" s="37">
        <v>3300</v>
      </c>
      <c r="G14" s="37">
        <v>11956</v>
      </c>
      <c r="H14" s="37">
        <v>66112</v>
      </c>
      <c r="I14" s="37">
        <v>578</v>
      </c>
      <c r="J14" s="37"/>
      <c r="K14" s="37">
        <v>485</v>
      </c>
      <c r="L14" s="33">
        <f t="shared" si="0"/>
        <v>8151218</v>
      </c>
      <c r="M14" s="37">
        <v>2933562</v>
      </c>
      <c r="N14" s="39">
        <f>L14+M14</f>
        <v>11084780</v>
      </c>
      <c r="O14" s="1"/>
      <c r="P14" s="2"/>
      <c r="Q14" s="2"/>
      <c r="R14" s="2"/>
      <c r="S14" s="2"/>
      <c r="T14" s="2"/>
      <c r="U14" s="2"/>
      <c r="V14" s="2"/>
      <c r="W14" s="2"/>
      <c r="X14" s="2"/>
    </row>
    <row r="15" spans="1:33" ht="14.25" customHeight="1" x14ac:dyDescent="0.3">
      <c r="A15" s="15" t="s">
        <v>38</v>
      </c>
      <c r="B15" s="40">
        <v>3569194</v>
      </c>
      <c r="C15" s="40">
        <v>2725345</v>
      </c>
      <c r="D15" s="40">
        <v>327058</v>
      </c>
      <c r="E15" s="40">
        <v>20592</v>
      </c>
      <c r="F15" s="40"/>
      <c r="G15" s="40">
        <v>5596</v>
      </c>
      <c r="H15" s="40"/>
      <c r="I15" s="40"/>
      <c r="J15" s="40"/>
      <c r="K15" s="40"/>
      <c r="L15" s="33">
        <f t="shared" si="0"/>
        <v>6647785</v>
      </c>
      <c r="M15" s="40">
        <v>2377994</v>
      </c>
      <c r="N15" s="41">
        <f>L15+M15</f>
        <v>9025779</v>
      </c>
      <c r="O15" s="1"/>
      <c r="P15" s="2"/>
      <c r="Q15" s="2"/>
      <c r="R15" s="2"/>
      <c r="S15" s="2"/>
      <c r="T15" s="2"/>
      <c r="U15" s="2"/>
      <c r="V15" s="2"/>
      <c r="W15" s="2"/>
      <c r="X15" s="2"/>
    </row>
    <row r="16" spans="1:33" ht="14.25" customHeight="1" x14ac:dyDescent="0.35">
      <c r="A16" s="16" t="s">
        <v>5</v>
      </c>
      <c r="B16" s="38">
        <f>B17-B10-B9-B8-B7-B6-B5-B4</f>
        <v>96513</v>
      </c>
      <c r="C16" s="38">
        <f t="shared" ref="C16:N16" si="4">C17-C10-C9-C8-C7-C6-C5-C4</f>
        <v>79566</v>
      </c>
      <c r="D16" s="38">
        <f t="shared" si="4"/>
        <v>33633</v>
      </c>
      <c r="E16" s="38">
        <f t="shared" si="4"/>
        <v>8623</v>
      </c>
      <c r="F16" s="38">
        <f t="shared" ref="F16" si="5">F17-F10-F9-F8-F7-F6-F5-F4</f>
        <v>3890</v>
      </c>
      <c r="G16" s="38">
        <f>G17-G10-G9-G8-G7-G6-G5-G4</f>
        <v>3719</v>
      </c>
      <c r="H16" s="38">
        <f t="shared" si="4"/>
        <v>3286</v>
      </c>
      <c r="I16" s="38">
        <v>1287</v>
      </c>
      <c r="J16" s="38">
        <v>2259</v>
      </c>
      <c r="K16" s="38">
        <f t="shared" si="4"/>
        <v>1563</v>
      </c>
      <c r="L16" s="33">
        <f t="shared" si="0"/>
        <v>234339</v>
      </c>
      <c r="M16" s="38">
        <f t="shared" si="4"/>
        <v>134291</v>
      </c>
      <c r="N16" s="32">
        <f t="shared" si="4"/>
        <v>368630</v>
      </c>
      <c r="O16" s="1"/>
      <c r="P16" s="2"/>
      <c r="Q16" s="2"/>
      <c r="R16" s="4"/>
      <c r="S16" s="4"/>
      <c r="T16" s="4"/>
      <c r="U16" s="4"/>
      <c r="V16" s="4"/>
      <c r="W16" s="4"/>
      <c r="X16" s="4"/>
    </row>
    <row r="17" spans="1:29" ht="14.25" customHeight="1" x14ac:dyDescent="0.3">
      <c r="A17" s="17" t="s">
        <v>32</v>
      </c>
      <c r="B17" s="31">
        <v>14595544</v>
      </c>
      <c r="C17" s="31">
        <v>10146856</v>
      </c>
      <c r="D17" s="31">
        <v>3154828</v>
      </c>
      <c r="E17" s="31">
        <v>379824</v>
      </c>
      <c r="F17" s="31">
        <v>247848</v>
      </c>
      <c r="G17" s="31">
        <v>95503</v>
      </c>
      <c r="H17" s="31">
        <v>77896</v>
      </c>
      <c r="I17" s="31">
        <v>69904</v>
      </c>
      <c r="J17" s="31">
        <v>54324</v>
      </c>
      <c r="K17" s="31">
        <v>4448</v>
      </c>
      <c r="L17" s="31">
        <f>SUM(B17:K17)</f>
        <v>28826975</v>
      </c>
      <c r="M17" s="31">
        <v>9486409</v>
      </c>
      <c r="N17" s="32">
        <f>L17+M17</f>
        <v>38313384</v>
      </c>
      <c r="O17" s="1"/>
      <c r="P17" s="2"/>
      <c r="Q17" s="2"/>
      <c r="R17" s="2"/>
      <c r="S17" s="2"/>
      <c r="T17" s="2"/>
      <c r="U17" s="2"/>
      <c r="V17" s="2"/>
      <c r="W17" s="2"/>
      <c r="X17" s="2"/>
    </row>
    <row r="18" spans="1:29" ht="14.25" customHeight="1" x14ac:dyDescent="0.3">
      <c r="A18" s="16" t="s">
        <v>26</v>
      </c>
      <c r="B18" s="38"/>
      <c r="C18" s="38">
        <v>19</v>
      </c>
      <c r="D18" s="38">
        <v>149415</v>
      </c>
      <c r="E18" s="38"/>
      <c r="F18" s="38"/>
      <c r="G18" s="38"/>
      <c r="H18" s="38"/>
      <c r="I18" s="38"/>
      <c r="J18" s="38"/>
      <c r="K18" s="38"/>
      <c r="L18" s="38">
        <f t="shared" si="0"/>
        <v>149434</v>
      </c>
      <c r="M18" s="38">
        <v>29961</v>
      </c>
      <c r="N18" s="32">
        <f>L18+M18</f>
        <v>179395</v>
      </c>
      <c r="O18" s="1"/>
      <c r="P18" s="2"/>
      <c r="Q18" s="2"/>
      <c r="R18" s="2"/>
      <c r="S18" s="2"/>
      <c r="T18" s="2"/>
      <c r="U18" s="2"/>
      <c r="V18" s="2"/>
      <c r="W18" s="2"/>
      <c r="X18" s="2"/>
    </row>
    <row r="19" spans="1:29" ht="14.25" customHeight="1" x14ac:dyDescent="0.3">
      <c r="A19" s="16" t="s">
        <v>21</v>
      </c>
      <c r="B19" s="38">
        <v>628022</v>
      </c>
      <c r="C19" s="38">
        <v>198801</v>
      </c>
      <c r="D19" s="38">
        <v>20840</v>
      </c>
      <c r="E19" s="38">
        <v>1</v>
      </c>
      <c r="F19" s="38"/>
      <c r="G19" s="38"/>
      <c r="H19" s="38"/>
      <c r="I19" s="38"/>
      <c r="J19" s="38">
        <v>3975</v>
      </c>
      <c r="K19" s="38"/>
      <c r="L19" s="38">
        <f t="shared" si="0"/>
        <v>851639</v>
      </c>
      <c r="M19" s="38">
        <v>347982</v>
      </c>
      <c r="N19" s="32">
        <f>L19+M19</f>
        <v>1199621</v>
      </c>
      <c r="O19" s="1"/>
      <c r="P19" s="2"/>
      <c r="Q19" s="2"/>
      <c r="R19" s="2"/>
      <c r="S19" s="2"/>
      <c r="T19" s="2"/>
      <c r="U19" s="2"/>
      <c r="V19" s="2"/>
      <c r="W19" s="2"/>
      <c r="X19" s="2"/>
      <c r="Y19" s="5"/>
      <c r="Z19" s="5"/>
      <c r="AA19" s="5"/>
      <c r="AB19" s="5"/>
      <c r="AC19" s="5"/>
    </row>
    <row r="20" spans="1:29" ht="14.25" customHeight="1" x14ac:dyDescent="0.3">
      <c r="A20" s="16" t="s">
        <v>22</v>
      </c>
      <c r="B20" s="38">
        <v>11065</v>
      </c>
      <c r="C20" s="38">
        <v>17214</v>
      </c>
      <c r="D20" s="38">
        <v>557</v>
      </c>
      <c r="E20" s="38">
        <v>26</v>
      </c>
      <c r="F20" s="38">
        <v>459</v>
      </c>
      <c r="G20" s="38"/>
      <c r="H20" s="38"/>
      <c r="I20" s="38"/>
      <c r="J20" s="38"/>
      <c r="K20" s="38"/>
      <c r="L20" s="38">
        <f t="shared" si="0"/>
        <v>29321</v>
      </c>
      <c r="M20" s="38">
        <v>25230</v>
      </c>
      <c r="N20" s="32">
        <f>L20+M20</f>
        <v>54551</v>
      </c>
      <c r="O20" s="1"/>
      <c r="P20" s="2"/>
      <c r="Q20" s="2"/>
      <c r="R20" s="2"/>
      <c r="S20" s="2"/>
      <c r="T20" s="2"/>
      <c r="U20" s="2"/>
      <c r="V20" s="2"/>
      <c r="W20" s="2"/>
      <c r="X20" s="2"/>
      <c r="Y20" s="5"/>
      <c r="Z20" s="5"/>
      <c r="AA20" s="5"/>
      <c r="AB20" s="5"/>
      <c r="AC20" s="5"/>
    </row>
    <row r="21" spans="1:29" ht="14.25" customHeight="1" x14ac:dyDescent="0.3">
      <c r="A21" s="12" t="s">
        <v>7</v>
      </c>
      <c r="B21" s="42">
        <f t="shared" ref="B21:K21" si="6">B22+B23+B24+B25</f>
        <v>12793514</v>
      </c>
      <c r="C21" s="42">
        <f t="shared" si="6"/>
        <v>8853786</v>
      </c>
      <c r="D21" s="42">
        <f t="shared" si="6"/>
        <v>2526415</v>
      </c>
      <c r="E21" s="42">
        <f t="shared" si="6"/>
        <v>323578</v>
      </c>
      <c r="F21" s="42">
        <f t="shared" ref="F21:G21" si="7">F22+F23+F24+F25</f>
        <v>209618</v>
      </c>
      <c r="G21" s="42">
        <f t="shared" si="7"/>
        <v>85954</v>
      </c>
      <c r="H21" s="42">
        <f t="shared" si="6"/>
        <v>53550</v>
      </c>
      <c r="I21" s="42">
        <v>32168</v>
      </c>
      <c r="J21" s="42">
        <v>38933</v>
      </c>
      <c r="K21" s="42">
        <f t="shared" si="6"/>
        <v>1219</v>
      </c>
      <c r="L21" s="38">
        <f t="shared" si="0"/>
        <v>24918735</v>
      </c>
      <c r="M21" s="42">
        <f t="shared" ref="M21:N21" si="8">M22+M23+M24+M25</f>
        <v>7668494</v>
      </c>
      <c r="N21" s="43">
        <f t="shared" si="8"/>
        <v>32587229</v>
      </c>
      <c r="O21" s="1"/>
      <c r="P21" s="2"/>
      <c r="Q21" s="2"/>
      <c r="R21" s="3"/>
      <c r="S21" s="3"/>
      <c r="T21" s="3"/>
      <c r="U21" s="3"/>
      <c r="V21" s="3"/>
      <c r="W21" s="3"/>
      <c r="X21" s="3"/>
    </row>
    <row r="22" spans="1:29" ht="14.25" customHeight="1" x14ac:dyDescent="0.3">
      <c r="A22" s="13" t="s">
        <v>18</v>
      </c>
      <c r="B22" s="37">
        <v>1184349</v>
      </c>
      <c r="C22" s="37">
        <v>314073</v>
      </c>
      <c r="D22" s="37">
        <v>198421</v>
      </c>
      <c r="E22" s="37">
        <v>4297</v>
      </c>
      <c r="F22" s="37"/>
      <c r="G22" s="37"/>
      <c r="H22" s="37"/>
      <c r="I22" s="37">
        <v>5116</v>
      </c>
      <c r="J22" s="37"/>
      <c r="K22" s="37"/>
      <c r="L22" s="38">
        <f t="shared" si="0"/>
        <v>1706256</v>
      </c>
      <c r="M22" s="37">
        <v>1983323</v>
      </c>
      <c r="N22" s="39">
        <f>L22+M22</f>
        <v>3689579</v>
      </c>
      <c r="O22" s="1"/>
      <c r="P22" s="2"/>
      <c r="Q22" s="2"/>
      <c r="R22" s="3"/>
      <c r="S22" s="3"/>
      <c r="T22" s="3"/>
      <c r="U22" s="3"/>
      <c r="V22" s="3"/>
      <c r="W22" s="3"/>
      <c r="X22" s="3"/>
    </row>
    <row r="23" spans="1:29" ht="14.25" customHeight="1" x14ac:dyDescent="0.3">
      <c r="A23" s="13" t="s">
        <v>43</v>
      </c>
      <c r="B23" s="37">
        <v>377096</v>
      </c>
      <c r="C23" s="37">
        <v>203301</v>
      </c>
      <c r="D23" s="37">
        <v>199937</v>
      </c>
      <c r="E23" s="37">
        <v>7700</v>
      </c>
      <c r="F23" s="37">
        <v>31168</v>
      </c>
      <c r="G23" s="37">
        <v>30136</v>
      </c>
      <c r="H23" s="37">
        <v>3706</v>
      </c>
      <c r="I23" s="37">
        <v>10009</v>
      </c>
      <c r="J23" s="37">
        <v>21402</v>
      </c>
      <c r="K23" s="37"/>
      <c r="L23" s="38">
        <f t="shared" si="0"/>
        <v>884455</v>
      </c>
      <c r="M23" s="37">
        <v>221098</v>
      </c>
      <c r="N23" s="39">
        <f>L23+M23</f>
        <v>1105553</v>
      </c>
      <c r="O23" s="1"/>
      <c r="P23" s="2"/>
      <c r="Q23" s="2"/>
      <c r="R23" s="3"/>
      <c r="S23" s="3"/>
      <c r="T23" s="3"/>
      <c r="U23" s="3"/>
      <c r="V23" s="3"/>
      <c r="W23" s="3"/>
      <c r="X23" s="3"/>
    </row>
    <row r="24" spans="1:29" ht="14.25" customHeight="1" x14ac:dyDescent="0.3">
      <c r="A24" s="13" t="s">
        <v>44</v>
      </c>
      <c r="B24" s="37">
        <v>3176756</v>
      </c>
      <c r="C24" s="37">
        <v>3033804</v>
      </c>
      <c r="D24" s="37">
        <v>594566</v>
      </c>
      <c r="E24" s="37">
        <v>97693</v>
      </c>
      <c r="F24" s="37"/>
      <c r="G24" s="37">
        <v>13819</v>
      </c>
      <c r="H24" s="37"/>
      <c r="I24" s="37"/>
      <c r="J24" s="37">
        <v>5189</v>
      </c>
      <c r="K24" s="37"/>
      <c r="L24" s="38">
        <f t="shared" si="0"/>
        <v>6921827</v>
      </c>
      <c r="M24" s="37">
        <v>2567203</v>
      </c>
      <c r="N24" s="39">
        <f>L24+M24</f>
        <v>9489030</v>
      </c>
      <c r="O24" s="1"/>
      <c r="P24" s="2"/>
      <c r="Q24" s="2"/>
      <c r="R24" s="3"/>
      <c r="S24" s="3"/>
      <c r="T24" s="3"/>
      <c r="U24" s="3"/>
      <c r="V24" s="3"/>
      <c r="W24" s="3"/>
      <c r="X24" s="3"/>
    </row>
    <row r="25" spans="1:29" ht="14.25" customHeight="1" x14ac:dyDescent="0.3">
      <c r="A25" s="15" t="s">
        <v>19</v>
      </c>
      <c r="B25" s="40">
        <v>8055313</v>
      </c>
      <c r="C25" s="40">
        <v>5302608</v>
      </c>
      <c r="D25" s="40">
        <v>1533491</v>
      </c>
      <c r="E25" s="40">
        <v>213888</v>
      </c>
      <c r="F25" s="40">
        <v>178450</v>
      </c>
      <c r="G25" s="40">
        <v>41999</v>
      </c>
      <c r="H25" s="40">
        <v>49844</v>
      </c>
      <c r="I25" s="40">
        <v>17043</v>
      </c>
      <c r="J25" s="40">
        <v>12342</v>
      </c>
      <c r="K25" s="40">
        <v>1219</v>
      </c>
      <c r="L25" s="38">
        <f t="shared" si="0"/>
        <v>15406197</v>
      </c>
      <c r="M25" s="40">
        <v>2896870</v>
      </c>
      <c r="N25" s="41">
        <f>L25+M25</f>
        <v>18303067</v>
      </c>
      <c r="O25" s="1"/>
      <c r="P25" s="2"/>
      <c r="Q25" s="2"/>
      <c r="R25" s="2"/>
      <c r="S25" s="2"/>
      <c r="T25" s="2"/>
      <c r="U25" s="2"/>
      <c r="V25" s="2"/>
      <c r="W25" s="2"/>
      <c r="X25" s="2"/>
    </row>
    <row r="26" spans="1:29" ht="14.25" customHeight="1" x14ac:dyDescent="0.3">
      <c r="A26" s="16" t="s">
        <v>8</v>
      </c>
      <c r="B26" s="38"/>
      <c r="C26" s="38"/>
      <c r="D26" s="38">
        <v>20330</v>
      </c>
      <c r="E26" s="38">
        <v>2176</v>
      </c>
      <c r="F26" s="38"/>
      <c r="G26" s="38"/>
      <c r="H26" s="38"/>
      <c r="I26" s="38"/>
      <c r="J26" s="38"/>
      <c r="K26" s="38"/>
      <c r="L26" s="38">
        <f t="shared" si="0"/>
        <v>22506</v>
      </c>
      <c r="M26" s="38"/>
      <c r="N26" s="32">
        <f>L26+M26</f>
        <v>22506</v>
      </c>
      <c r="O26" s="1"/>
      <c r="P26" s="2"/>
      <c r="Q26" s="2"/>
      <c r="R26" s="2"/>
      <c r="S26" s="2"/>
      <c r="T26" s="2"/>
      <c r="U26" s="2"/>
      <c r="V26" s="2"/>
      <c r="W26" s="2"/>
      <c r="X26" s="2"/>
      <c r="Y26" s="2"/>
      <c r="Z26" s="2"/>
    </row>
    <row r="27" spans="1:29" ht="14.25" customHeight="1" x14ac:dyDescent="0.3">
      <c r="A27" s="16" t="s">
        <v>14</v>
      </c>
      <c r="B27" s="38">
        <f>B30-B28-B26-B21-B20-B19-B18</f>
        <v>181734</v>
      </c>
      <c r="C27" s="38">
        <f t="shared" ref="C27:N27" si="9">C30-C28-C26-C21-C20-C19-C18</f>
        <v>219626</v>
      </c>
      <c r="D27" s="38">
        <f t="shared" si="9"/>
        <v>71898</v>
      </c>
      <c r="E27" s="38">
        <f t="shared" si="9"/>
        <v>14906</v>
      </c>
      <c r="F27" s="38">
        <f t="shared" ref="F27:G27" si="10">F30-F28-F26-F21-F20-F19-F18</f>
        <v>5287</v>
      </c>
      <c r="G27" s="38">
        <f t="shared" si="10"/>
        <v>1599</v>
      </c>
      <c r="H27" s="38">
        <f t="shared" si="9"/>
        <v>4934</v>
      </c>
      <c r="I27" s="38">
        <v>3678</v>
      </c>
      <c r="J27" s="38">
        <v>632</v>
      </c>
      <c r="K27" s="38">
        <f t="shared" si="9"/>
        <v>431</v>
      </c>
      <c r="L27" s="38">
        <f t="shared" si="0"/>
        <v>504725</v>
      </c>
      <c r="M27" s="38">
        <f t="shared" si="9"/>
        <v>1273077</v>
      </c>
      <c r="N27" s="32">
        <f t="shared" si="9"/>
        <v>1777802</v>
      </c>
      <c r="O27" s="1"/>
      <c r="P27" s="2"/>
      <c r="Q27" s="2"/>
      <c r="R27" s="2"/>
      <c r="S27" s="2"/>
      <c r="T27" s="2"/>
      <c r="U27" s="2"/>
      <c r="V27" s="2"/>
      <c r="W27" s="2"/>
      <c r="X27" s="2"/>
    </row>
    <row r="28" spans="1:29" ht="14.25" customHeight="1" x14ac:dyDescent="0.3">
      <c r="A28" s="12" t="s">
        <v>33</v>
      </c>
      <c r="B28" s="42">
        <v>981209</v>
      </c>
      <c r="C28" s="42">
        <v>857410</v>
      </c>
      <c r="D28" s="42">
        <v>365373</v>
      </c>
      <c r="E28" s="42">
        <v>39137</v>
      </c>
      <c r="F28" s="42">
        <v>32484</v>
      </c>
      <c r="G28" s="42">
        <v>7950</v>
      </c>
      <c r="H28" s="42">
        <v>19412</v>
      </c>
      <c r="I28" s="42">
        <v>34058</v>
      </c>
      <c r="J28" s="42">
        <v>10784</v>
      </c>
      <c r="K28" s="42">
        <v>2798</v>
      </c>
      <c r="L28" s="38">
        <f t="shared" si="0"/>
        <v>2350615</v>
      </c>
      <c r="M28" s="42">
        <v>141665</v>
      </c>
      <c r="N28" s="43">
        <f>L28+M28</f>
        <v>2492280</v>
      </c>
      <c r="O28" s="1"/>
      <c r="P28" s="2"/>
      <c r="Q28" s="2"/>
      <c r="R28" s="2"/>
      <c r="S28" s="2"/>
      <c r="T28" s="2"/>
      <c r="U28" s="2"/>
      <c r="V28" s="2"/>
      <c r="W28" s="2"/>
      <c r="X28" s="2"/>
    </row>
    <row r="29" spans="1:29" ht="14.25" customHeight="1" x14ac:dyDescent="0.35">
      <c r="A29" s="13" t="s">
        <v>10</v>
      </c>
      <c r="B29" s="37">
        <v>17431</v>
      </c>
      <c r="C29" s="37">
        <v>26563</v>
      </c>
      <c r="D29" s="37">
        <v>12778</v>
      </c>
      <c r="E29" s="37">
        <v>925</v>
      </c>
      <c r="F29" s="37">
        <v>-623</v>
      </c>
      <c r="G29" s="37">
        <v>305</v>
      </c>
      <c r="H29" s="37">
        <v>520</v>
      </c>
      <c r="I29" s="37">
        <v>-179</v>
      </c>
      <c r="J29" s="37">
        <v>-392</v>
      </c>
      <c r="K29" s="37">
        <v>-304</v>
      </c>
      <c r="L29" s="38">
        <f t="shared" si="0"/>
        <v>57024</v>
      </c>
      <c r="M29" s="37">
        <v>17895</v>
      </c>
      <c r="N29" s="39">
        <f>L29+M29</f>
        <v>74919</v>
      </c>
      <c r="O29" s="29"/>
      <c r="P29" s="2"/>
      <c r="Q29" s="2"/>
      <c r="R29" s="4"/>
      <c r="S29" s="4"/>
      <c r="T29" s="4"/>
      <c r="U29" s="4"/>
      <c r="V29" s="4"/>
      <c r="W29" s="4"/>
      <c r="X29" s="4"/>
    </row>
    <row r="30" spans="1:29" s="6" customFormat="1" ht="14.25" customHeight="1" x14ac:dyDescent="0.3">
      <c r="A30" s="17" t="s">
        <v>34</v>
      </c>
      <c r="B30" s="31">
        <v>14595544</v>
      </c>
      <c r="C30" s="31">
        <v>10146856</v>
      </c>
      <c r="D30" s="31">
        <v>3154828</v>
      </c>
      <c r="E30" s="31">
        <v>379824</v>
      </c>
      <c r="F30" s="31">
        <v>247848</v>
      </c>
      <c r="G30" s="31">
        <v>95503</v>
      </c>
      <c r="H30" s="31">
        <v>77896</v>
      </c>
      <c r="I30" s="31">
        <v>69904</v>
      </c>
      <c r="J30" s="31">
        <v>54324</v>
      </c>
      <c r="K30" s="31">
        <v>4448</v>
      </c>
      <c r="L30" s="31">
        <f>SUM(B30:K30)</f>
        <v>28826975</v>
      </c>
      <c r="M30" s="31">
        <v>9486409</v>
      </c>
      <c r="N30" s="32">
        <f>L30+M30</f>
        <v>38313384</v>
      </c>
      <c r="P30" s="2"/>
      <c r="Q30" s="2"/>
    </row>
    <row r="31" spans="1:29" s="6" customFormat="1" ht="14.25" customHeight="1" x14ac:dyDescent="0.25">
      <c r="A31" s="18"/>
      <c r="B31" s="19"/>
      <c r="C31" s="19"/>
      <c r="D31" s="19"/>
      <c r="E31" s="19"/>
      <c r="F31" s="19"/>
      <c r="G31" s="19"/>
      <c r="H31" s="19"/>
      <c r="I31" s="19"/>
      <c r="J31" s="19"/>
      <c r="K31" s="19"/>
      <c r="L31" s="19"/>
      <c r="M31" s="20"/>
      <c r="N31" s="20"/>
    </row>
    <row r="32" spans="1:29" s="6" customFormat="1" ht="14.25" customHeight="1" x14ac:dyDescent="0.25">
      <c r="A32" s="21" t="s">
        <v>29</v>
      </c>
      <c r="B32" s="22"/>
      <c r="C32" s="22"/>
      <c r="D32" s="22"/>
      <c r="E32" s="22"/>
      <c r="F32" s="22"/>
      <c r="G32" s="22"/>
      <c r="H32" s="22"/>
      <c r="I32" s="22"/>
      <c r="J32" s="22"/>
      <c r="K32" s="22"/>
      <c r="L32" s="22"/>
      <c r="M32" s="22"/>
      <c r="N32" s="23"/>
    </row>
    <row r="33" spans="1:15" s="6" customFormat="1" ht="14.25" customHeight="1" x14ac:dyDescent="0.25">
      <c r="A33" s="24" t="s">
        <v>36</v>
      </c>
      <c r="B33" s="30">
        <v>30.45</v>
      </c>
      <c r="C33" s="30">
        <v>21.51</v>
      </c>
      <c r="D33" s="30">
        <v>19.649999999999999</v>
      </c>
      <c r="E33" s="30">
        <v>20.2</v>
      </c>
      <c r="F33" s="30">
        <v>100.27</v>
      </c>
      <c r="G33" s="30">
        <v>15.5</v>
      </c>
      <c r="H33" s="45">
        <v>23.54</v>
      </c>
      <c r="I33" s="30">
        <v>52.11</v>
      </c>
      <c r="J33" s="30">
        <v>26.88</v>
      </c>
      <c r="K33" s="30">
        <v>138.15</v>
      </c>
      <c r="L33" s="30">
        <v>24.52</v>
      </c>
      <c r="M33" s="30" t="s">
        <v>35</v>
      </c>
      <c r="N33" s="30" t="s">
        <v>35</v>
      </c>
    </row>
    <row r="34" spans="1:15" s="6" customFormat="1" ht="14.25" customHeight="1" x14ac:dyDescent="0.25">
      <c r="A34" s="24" t="s">
        <v>37</v>
      </c>
      <c r="B34" s="30">
        <v>8.0299999999999994</v>
      </c>
      <c r="C34" s="30">
        <v>19.02</v>
      </c>
      <c r="D34" s="30">
        <v>10.76</v>
      </c>
      <c r="E34" s="30">
        <v>16.61</v>
      </c>
      <c r="F34" s="30">
        <v>18.36</v>
      </c>
      <c r="G34" s="30">
        <v>21.29</v>
      </c>
      <c r="H34" s="30">
        <v>4.92</v>
      </c>
      <c r="I34" s="30">
        <v>17.82</v>
      </c>
      <c r="J34" s="30">
        <v>21.74</v>
      </c>
      <c r="K34" s="44"/>
      <c r="L34" s="30" t="s">
        <v>35</v>
      </c>
      <c r="M34" s="30" t="s">
        <v>35</v>
      </c>
      <c r="N34" s="30" t="s">
        <v>35</v>
      </c>
    </row>
    <row r="35" spans="1:15" s="6" customFormat="1" ht="14.25" customHeight="1" x14ac:dyDescent="0.25">
      <c r="A35" s="24" t="s">
        <v>39</v>
      </c>
      <c r="B35" s="30">
        <v>459.32</v>
      </c>
      <c r="C35" s="30">
        <v>638.01</v>
      </c>
      <c r="D35" s="30">
        <v>294.18</v>
      </c>
      <c r="E35" s="30">
        <v>494.48</v>
      </c>
      <c r="F35" s="30">
        <v>970.89</v>
      </c>
      <c r="G35" s="30">
        <v>142.51</v>
      </c>
      <c r="H35" s="30">
        <v>833</v>
      </c>
      <c r="I35" s="30">
        <v>3003.24</v>
      </c>
      <c r="J35" s="30">
        <v>174.52</v>
      </c>
      <c r="K35" s="30">
        <v>4965</v>
      </c>
      <c r="L35" s="30">
        <v>463.46</v>
      </c>
      <c r="M35" s="30" t="s">
        <v>35</v>
      </c>
      <c r="N35" s="30" t="s">
        <v>35</v>
      </c>
    </row>
    <row r="36" spans="1:15" s="6" customFormat="1" ht="14.25" customHeight="1" x14ac:dyDescent="0.25">
      <c r="A36" s="18"/>
      <c r="B36" s="19"/>
      <c r="C36" s="19"/>
      <c r="D36" s="19"/>
      <c r="E36" s="19"/>
      <c r="F36" s="19"/>
      <c r="G36" s="19"/>
      <c r="H36" s="19"/>
      <c r="I36" s="19"/>
      <c r="J36" s="19"/>
      <c r="K36" s="19"/>
      <c r="L36" s="19"/>
      <c r="M36" s="20"/>
      <c r="N36" s="20"/>
    </row>
    <row r="37" spans="1:15" s="6" customFormat="1" ht="14.25" customHeight="1" x14ac:dyDescent="0.25">
      <c r="A37" s="21" t="s">
        <v>28</v>
      </c>
      <c r="B37" s="22"/>
      <c r="C37" s="22"/>
      <c r="D37" s="22"/>
      <c r="E37" s="22"/>
      <c r="F37" s="22"/>
      <c r="G37" s="22"/>
      <c r="H37" s="22"/>
      <c r="I37" s="22"/>
      <c r="J37" s="22"/>
      <c r="K37" s="22"/>
      <c r="L37" s="22"/>
      <c r="M37" s="22"/>
      <c r="N37" s="23"/>
    </row>
    <row r="38" spans="1:15" s="6" customFormat="1" ht="14.25" customHeight="1" x14ac:dyDescent="0.25">
      <c r="A38" s="24" t="s">
        <v>40</v>
      </c>
      <c r="B38" s="30">
        <v>0.49</v>
      </c>
      <c r="C38" s="30">
        <v>1.04</v>
      </c>
      <c r="D38" s="30">
        <v>1.66</v>
      </c>
      <c r="E38" s="30">
        <v>0.96</v>
      </c>
      <c r="F38" s="30">
        <v>-1.49</v>
      </c>
      <c r="G38" s="30">
        <v>1.4</v>
      </c>
      <c r="H38" s="30">
        <v>2.73</v>
      </c>
      <c r="I38" s="30">
        <v>-1.27</v>
      </c>
      <c r="J38" s="30">
        <v>-3</v>
      </c>
      <c r="K38" s="30">
        <v>-27.18</v>
      </c>
      <c r="L38" s="30">
        <v>0.8</v>
      </c>
      <c r="M38" s="30">
        <v>0.74</v>
      </c>
      <c r="N38" s="30">
        <v>0.79</v>
      </c>
    </row>
    <row r="39" spans="1:15" s="6" customFormat="1" ht="14.25" customHeight="1" x14ac:dyDescent="0.25">
      <c r="A39" s="24" t="s">
        <v>41</v>
      </c>
      <c r="B39" s="30">
        <v>7.18</v>
      </c>
      <c r="C39" s="30">
        <v>12.25</v>
      </c>
      <c r="D39" s="30">
        <v>14.17</v>
      </c>
      <c r="E39" s="30">
        <v>9.57</v>
      </c>
      <c r="F39" s="30">
        <v>-10.94</v>
      </c>
      <c r="G39" s="30">
        <v>15.65</v>
      </c>
      <c r="H39" s="30">
        <v>10.86</v>
      </c>
      <c r="I39" s="30">
        <v>-2.1</v>
      </c>
      <c r="J39" s="30">
        <v>-18.489999999999998</v>
      </c>
      <c r="K39" s="30">
        <v>-41.22</v>
      </c>
      <c r="L39" s="30">
        <v>9.77</v>
      </c>
      <c r="M39" s="30" t="s">
        <v>35</v>
      </c>
      <c r="N39" s="30" t="s">
        <v>35</v>
      </c>
    </row>
    <row r="40" spans="1:15" s="6" customFormat="1" ht="14.25" customHeight="1" x14ac:dyDescent="0.25">
      <c r="A40" s="18"/>
      <c r="B40" s="19"/>
      <c r="C40" s="19"/>
      <c r="D40" s="19"/>
      <c r="E40" s="19"/>
      <c r="F40" s="19"/>
      <c r="G40" s="19"/>
      <c r="H40" s="19"/>
      <c r="I40" s="19"/>
      <c r="J40" s="19"/>
      <c r="K40" s="19"/>
      <c r="L40" s="19"/>
      <c r="M40" s="20"/>
      <c r="N40" s="20"/>
    </row>
    <row r="41" spans="1:15" s="6" customFormat="1" ht="13.5" x14ac:dyDescent="0.25">
      <c r="A41" s="21" t="s">
        <v>15</v>
      </c>
      <c r="B41" s="22"/>
      <c r="C41" s="22"/>
      <c r="D41" s="22"/>
      <c r="E41" s="22"/>
      <c r="F41" s="22"/>
      <c r="G41" s="22"/>
      <c r="H41" s="22"/>
      <c r="I41" s="22"/>
      <c r="J41" s="22"/>
      <c r="K41" s="22"/>
      <c r="L41" s="22"/>
      <c r="M41" s="22"/>
      <c r="N41" s="23"/>
    </row>
    <row r="42" spans="1:15" s="6" customFormat="1" ht="14.25" customHeight="1" x14ac:dyDescent="0.25">
      <c r="A42" s="46" t="s">
        <v>42</v>
      </c>
      <c r="B42" s="47" t="s">
        <v>16</v>
      </c>
      <c r="C42" s="47" t="s">
        <v>16</v>
      </c>
      <c r="D42" s="47" t="s">
        <v>16</v>
      </c>
      <c r="E42" s="47" t="s">
        <v>16</v>
      </c>
      <c r="F42" s="47" t="s">
        <v>16</v>
      </c>
      <c r="G42" s="47" t="s">
        <v>16</v>
      </c>
      <c r="H42" s="47" t="s">
        <v>16</v>
      </c>
      <c r="I42" s="47" t="s">
        <v>16</v>
      </c>
      <c r="J42" s="47" t="s">
        <v>16</v>
      </c>
      <c r="K42" s="47" t="s">
        <v>16</v>
      </c>
      <c r="L42" s="28" t="s">
        <v>35</v>
      </c>
      <c r="M42" s="28" t="s">
        <v>35</v>
      </c>
      <c r="N42" s="47" t="s">
        <v>12</v>
      </c>
    </row>
    <row r="43" spans="1:15" ht="14.5" customHeight="1" x14ac:dyDescent="0.25">
      <c r="A43" s="46" t="s">
        <v>3</v>
      </c>
      <c r="B43" s="47" t="s">
        <v>4</v>
      </c>
      <c r="C43" s="47" t="s">
        <v>4</v>
      </c>
      <c r="D43" s="47" t="s">
        <v>4</v>
      </c>
      <c r="E43" s="47" t="s">
        <v>4</v>
      </c>
      <c r="F43" s="47" t="s">
        <v>4</v>
      </c>
      <c r="G43" s="47" t="s">
        <v>4</v>
      </c>
      <c r="H43" s="47" t="s">
        <v>4</v>
      </c>
      <c r="I43" s="48" t="s">
        <v>4</v>
      </c>
      <c r="J43" s="47" t="s">
        <v>4</v>
      </c>
      <c r="K43" s="47" t="s">
        <v>4</v>
      </c>
      <c r="L43" s="28" t="s">
        <v>35</v>
      </c>
      <c r="M43" s="28" t="s">
        <v>35</v>
      </c>
      <c r="N43" s="28" t="s">
        <v>35</v>
      </c>
      <c r="O43" s="1"/>
    </row>
    <row r="44" spans="1:15" ht="13" x14ac:dyDescent="0.25">
      <c r="A44" s="18"/>
      <c r="B44" s="19"/>
      <c r="C44" s="19"/>
      <c r="D44" s="19"/>
      <c r="E44" s="19"/>
      <c r="F44" s="19"/>
      <c r="G44" s="19"/>
      <c r="H44" s="19"/>
      <c r="I44" s="19"/>
      <c r="J44" s="19"/>
      <c r="K44" s="19"/>
      <c r="L44" s="19"/>
      <c r="M44" s="19"/>
      <c r="N44" s="19"/>
      <c r="O44" s="20"/>
    </row>
    <row r="45" spans="1:15" ht="15.75" customHeight="1" x14ac:dyDescent="0.25">
      <c r="A45" s="27" t="s">
        <v>13</v>
      </c>
      <c r="B45" s="25"/>
      <c r="C45" s="26"/>
      <c r="D45" s="26"/>
      <c r="E45" s="26"/>
      <c r="F45" s="26"/>
      <c r="G45" s="26"/>
      <c r="H45" s="26"/>
      <c r="I45" s="26"/>
      <c r="J45" s="26"/>
      <c r="K45" s="26"/>
      <c r="L45" s="26"/>
      <c r="M45" s="26"/>
      <c r="N45" s="26"/>
      <c r="O45" s="26"/>
    </row>
    <row r="46" spans="1:15" ht="26.25" customHeight="1" x14ac:dyDescent="0.25">
      <c r="A46" s="52" t="s">
        <v>45</v>
      </c>
      <c r="B46" s="52"/>
      <c r="C46" s="52"/>
      <c r="D46" s="52"/>
      <c r="E46" s="52"/>
      <c r="F46" s="52"/>
      <c r="G46" s="52"/>
      <c r="H46" s="52"/>
      <c r="I46" s="52"/>
      <c r="J46" s="52"/>
      <c r="K46" s="52"/>
      <c r="L46" s="52"/>
      <c r="M46" s="52"/>
      <c r="N46" s="52"/>
      <c r="O46" s="52"/>
    </row>
    <row r="47" spans="1:15" ht="26.25" customHeight="1" x14ac:dyDescent="0.25">
      <c r="A47" s="53" t="s">
        <v>46</v>
      </c>
      <c r="B47" s="53"/>
      <c r="C47" s="53"/>
      <c r="D47" s="53"/>
      <c r="E47" s="53"/>
      <c r="F47" s="53"/>
      <c r="G47" s="53"/>
      <c r="H47" s="53"/>
      <c r="I47" s="53"/>
      <c r="J47" s="53"/>
      <c r="K47" s="53"/>
      <c r="L47" s="53"/>
      <c r="M47" s="53"/>
      <c r="N47" s="53"/>
      <c r="O47" s="53"/>
    </row>
    <row r="48" spans="1:15" ht="26.25" customHeight="1" x14ac:dyDescent="0.25">
      <c r="A48" s="54" t="s">
        <v>47</v>
      </c>
      <c r="B48" s="54"/>
      <c r="C48" s="55"/>
      <c r="D48" s="55"/>
      <c r="E48" s="55"/>
      <c r="F48" s="55"/>
      <c r="G48" s="55"/>
      <c r="H48" s="55"/>
      <c r="I48" s="55"/>
      <c r="J48" s="55"/>
      <c r="K48" s="55"/>
      <c r="L48" s="55"/>
      <c r="M48" s="55"/>
      <c r="N48" s="55"/>
      <c r="O48" s="55"/>
    </row>
    <row r="49" spans="1:15" ht="12" x14ac:dyDescent="0.25">
      <c r="A49" s="57" t="s">
        <v>48</v>
      </c>
      <c r="B49" s="57"/>
      <c r="C49" s="57"/>
      <c r="D49" s="57"/>
      <c r="E49" s="57"/>
      <c r="F49" s="57"/>
      <c r="G49" s="57"/>
      <c r="H49" s="57"/>
      <c r="I49" s="57"/>
      <c r="J49" s="57"/>
      <c r="K49" s="57"/>
      <c r="L49" s="57"/>
      <c r="M49" s="57"/>
      <c r="N49" s="57"/>
      <c r="O49" s="57"/>
    </row>
    <row r="50" spans="1:15" ht="26.25" customHeight="1" x14ac:dyDescent="0.25">
      <c r="A50" s="56" t="s">
        <v>49</v>
      </c>
      <c r="B50" s="56"/>
      <c r="C50" s="56"/>
      <c r="D50" s="56"/>
      <c r="E50" s="56"/>
      <c r="F50" s="56"/>
      <c r="G50" s="56"/>
      <c r="H50" s="56"/>
      <c r="I50" s="56"/>
      <c r="J50" s="56"/>
      <c r="K50" s="56"/>
      <c r="L50" s="56"/>
      <c r="M50" s="56"/>
      <c r="N50" s="56"/>
      <c r="O50" s="56"/>
    </row>
    <row r="51" spans="1:15" ht="26.25" customHeight="1" x14ac:dyDescent="0.25">
      <c r="A51" s="49" t="s">
        <v>50</v>
      </c>
      <c r="B51" s="49"/>
      <c r="C51" s="49"/>
      <c r="D51" s="49"/>
      <c r="E51" s="49"/>
      <c r="F51" s="49"/>
      <c r="G51" s="49"/>
      <c r="H51" s="49"/>
      <c r="I51" s="49"/>
      <c r="J51" s="49"/>
      <c r="K51" s="49"/>
      <c r="L51" s="49"/>
      <c r="M51" s="49"/>
      <c r="N51" s="49"/>
      <c r="O51" s="49"/>
    </row>
  </sheetData>
  <mergeCells count="8">
    <mergeCell ref="A51:O51"/>
    <mergeCell ref="A1:O1"/>
    <mergeCell ref="A2:O2"/>
    <mergeCell ref="A46:O46"/>
    <mergeCell ref="A47:O47"/>
    <mergeCell ref="A48:O48"/>
    <mergeCell ref="A50:O50"/>
    <mergeCell ref="A49:O49"/>
  </mergeCells>
  <phoneticPr fontId="1" type="noConversion"/>
  <hyperlinks>
    <hyperlink ref="E43" r:id="rId1" xr:uid="{00000000-0004-0000-0000-000000000000}"/>
    <hyperlink ref="D42" r:id="rId2" xr:uid="{00000000-0004-0000-0000-000001000000}"/>
    <hyperlink ref="E42" r:id="rId3" xr:uid="{00000000-0004-0000-0000-000002000000}"/>
    <hyperlink ref="N42" r:id="rId4" xr:uid="{00000000-0004-0000-0000-000003000000}"/>
    <hyperlink ref="C42" r:id="rId5" xr:uid="{00000000-0004-0000-0000-000004000000}"/>
    <hyperlink ref="B42" r:id="rId6" display="Auditas" xr:uid="{00000000-0004-0000-0000-000005000000}"/>
    <hyperlink ref="D43" r:id="rId7" xr:uid="{00000000-0004-0000-0000-000009000000}"/>
    <hyperlink ref="B43" r:id="rId8" xr:uid="{00000000-0004-0000-0000-00000A000000}"/>
    <hyperlink ref="C43" r:id="rId9" xr:uid="{00000000-0004-0000-0000-00000B000000}"/>
    <hyperlink ref="H43" r:id="rId10" xr:uid="{00000000-0004-0000-0000-00000F000000}"/>
    <hyperlink ref="H42" r:id="rId11" xr:uid="{00000000-0004-0000-0000-000010000000}"/>
    <hyperlink ref="K43" r:id="rId12" xr:uid="{00000000-0004-0000-0000-000011000000}"/>
    <hyperlink ref="F43" r:id="rId13" xr:uid="{8FEE0899-7F47-4275-8534-EC6029EF1592}"/>
    <hyperlink ref="F42" r:id="rId14" xr:uid="{7FBBFA1E-8D93-4FF4-9D1D-41707FA826A1}"/>
    <hyperlink ref="G43" r:id="rId15" xr:uid="{DA16EA3C-A83B-4612-94E5-831C71BFDA1D}"/>
    <hyperlink ref="G42" r:id="rId16" xr:uid="{3924E085-0999-425E-AF9D-2A9B3D9D2223}"/>
    <hyperlink ref="K42" r:id="rId17" xr:uid="{049F5190-ABF9-4B75-ADFA-3C3DD295A7DB}"/>
    <hyperlink ref="J43" r:id="rId18" xr:uid="{BCDD8F79-0E34-41C2-B59F-5AB1C2D65AA7}"/>
    <hyperlink ref="J42" r:id="rId19" xr:uid="{30AE5F67-1CD6-4B4A-9530-10AE102BB688}"/>
    <hyperlink ref="I43" r:id="rId20" xr:uid="{B67EF9EF-2E31-4380-AF0F-143C884B7D0C}"/>
    <hyperlink ref="I42" r:id="rId21" xr:uid="{B3BFF660-D3FC-4A0E-8373-E6F554D0D6AD}"/>
  </hyperlinks>
  <pageMargins left="0.75" right="0.75" top="1" bottom="1" header="0.5" footer="0.5"/>
  <pageSetup paperSize="9" scale="22" orientation="portrait" r:id="rId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 m. I ketv.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2020-07-09T07:41:36Z</cp:lastPrinted>
  <dcterms:created xsi:type="dcterms:W3CDTF">2013-03-18T20:38:56Z</dcterms:created>
  <dcterms:modified xsi:type="dcterms:W3CDTF">2022-12-22T20:42:07Z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2022-12-22T20:42:07Z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b606f684-2c6d-4749-abca-e4bd163ce4ff</vt:lpwstr>
  </property>
  <property fmtid="{D5CDD505-2E9C-101B-9397-08002B2CF9AE}" pid="8" name="MSIP_Label_e5564178-1ca1-4992-b45e-fdaf9919e704_ContentBits">
    <vt:lpwstr>0</vt:lpwstr>
  </property>
</Properties>
</file>