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codeName="ThisWorkbook"/>
  <xr:revisionPtr revIDLastSave="0" documentId="13_ncr:1_{C7A504A5-2169-4773-9C2C-730614DBF985}" xr6:coauthVersionLast="45" xr6:coauthVersionMax="45" xr10:uidLastSave="{00000000-0000-0000-0000-000000000000}"/>
  <bookViews>
    <workbookView xWindow="11606" yWindow="-103" windowWidth="33120" windowHeight="17812" tabRatio="785" xr2:uid="{00000000-000D-0000-FFFF-FFFF00000000}"/>
  </bookViews>
  <sheets>
    <sheet name="Turinys" sheetId="14" r:id="rId1"/>
    <sheet name="1.1.Sprendimas" sheetId="34" r:id="rId2"/>
    <sheet name="1.2.Orientacinės AKR normos" sheetId="22" r:id="rId3"/>
    <sheet name="2.1." sheetId="13" r:id="rId4"/>
    <sheet name="1 pav. Orientacinė norma" sheetId="30" r:id="rId5"/>
    <sheet name="2.2." sheetId="21" r:id="rId6"/>
    <sheet name="2 pav. Stand. orientacinė norma" sheetId="33" r:id="rId7"/>
    <sheet name="3.1." sheetId="23" r:id="rId8"/>
    <sheet name="3.2." sheetId="24" r:id="rId9"/>
    <sheet name="3.3." sheetId="25" r:id="rId10"/>
    <sheet name="3.4." sheetId="26" r:id="rId11"/>
    <sheet name="4.Kiti rodikliai" sheetId="27" r:id="rId12"/>
    <sheet name="Extra" sheetId="35" state="hidden" r:id="rId13"/>
  </sheets>
  <definedNames>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_xlnm.Print_Area" localSheetId="1">'1.1.Sprendimas'!$A$1:$C$37</definedName>
    <definedName name="_xlnm.Print_Area" localSheetId="2">'1.2.Orientacinės AKR normos'!$A$1:$E$128</definedName>
    <definedName name="_xlnm.Print_Area" localSheetId="3">'2.1.'!$A$1:$G$119</definedName>
    <definedName name="_xlnm.Print_Area" localSheetId="5">'2.2.'!$A$1:$G$118</definedName>
    <definedName name="_xlnm.Print_Area" localSheetId="7">'3.1.'!$A$1:$D$116</definedName>
    <definedName name="_xlnm.Print_Area" localSheetId="8">'3.2.'!$A$1:$D$115</definedName>
    <definedName name="_xlnm.Print_Area" localSheetId="9">'3.3.'!$A$1:$D$125</definedName>
    <definedName name="_xlnm.Print_Area" localSheetId="10">'3.4.'!$A$1:$D$116</definedName>
    <definedName name="_xlnm.Print_Area" localSheetId="11">'4.Kiti rodikliai'!$A$1:$J$125</definedName>
    <definedName name="_xlnm.Print_Area" localSheetId="0">Turinys!$A$1:$E$46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5" i="26" l="1"/>
  <c r="D105" i="26" s="1"/>
  <c r="C114" i="25"/>
  <c r="D114" i="25" s="1"/>
  <c r="B114" i="22"/>
  <c r="C114" i="22"/>
  <c r="D114" i="22"/>
  <c r="E114" i="22"/>
  <c r="C104" i="26" l="1"/>
  <c r="D104" i="26" s="1"/>
  <c r="C113" i="25"/>
  <c r="D113" i="25" s="1"/>
  <c r="B113" i="22"/>
  <c r="C113" i="22"/>
  <c r="D113" i="22"/>
  <c r="E113" i="22"/>
  <c r="B112" i="22" l="1"/>
  <c r="C112" i="22"/>
  <c r="D112" i="22"/>
  <c r="E112" i="22"/>
  <c r="C103" i="26"/>
  <c r="D103" i="26" s="1"/>
  <c r="C112" i="25"/>
  <c r="D112" i="25" s="1"/>
  <c r="B111" i="22"/>
  <c r="C111" i="22"/>
  <c r="D111" i="22"/>
  <c r="E111" i="22"/>
  <c r="C102" i="26" l="1"/>
  <c r="D102" i="26" s="1"/>
  <c r="C111" i="25"/>
  <c r="D111" i="25" s="1"/>
  <c r="C110" i="22" l="1"/>
  <c r="D110" i="22"/>
  <c r="E110" i="22"/>
  <c r="B110" i="22"/>
  <c r="C101" i="26" l="1"/>
  <c r="D101" i="26" s="1"/>
  <c r="C110" i="25"/>
  <c r="D110" i="25" s="1"/>
  <c r="E109" i="22" l="1"/>
  <c r="D109" i="22"/>
  <c r="C109" i="22"/>
  <c r="B109" i="22"/>
  <c r="C100" i="26" l="1"/>
  <c r="D100" i="26" s="1"/>
  <c r="C109" i="25"/>
  <c r="D109" i="25" s="1"/>
  <c r="B108" i="22" l="1"/>
  <c r="C108" i="22"/>
  <c r="D108" i="22"/>
  <c r="E108" i="22"/>
  <c r="B99" i="22" l="1"/>
  <c r="C99" i="22"/>
  <c r="D99" i="22"/>
  <c r="E99" i="22"/>
  <c r="B100" i="22"/>
  <c r="C100" i="22"/>
  <c r="D100" i="22"/>
  <c r="E100" i="22"/>
  <c r="B101" i="22"/>
  <c r="C101" i="22"/>
  <c r="D101" i="22"/>
  <c r="E101" i="22"/>
  <c r="B102" i="22"/>
  <c r="C102" i="22"/>
  <c r="D102" i="22"/>
  <c r="E102" i="22"/>
  <c r="B103" i="22"/>
  <c r="C103" i="22"/>
  <c r="D103" i="22"/>
  <c r="E103" i="22"/>
  <c r="B104" i="22"/>
  <c r="C104" i="22"/>
  <c r="D104" i="22"/>
  <c r="E104" i="22"/>
  <c r="B105" i="22"/>
  <c r="C105" i="22"/>
  <c r="D105" i="22"/>
  <c r="E105" i="22"/>
  <c r="B106" i="22"/>
  <c r="C106" i="22"/>
  <c r="D106" i="22"/>
  <c r="E106" i="22"/>
  <c r="C99" i="26" l="1"/>
  <c r="D99" i="26" s="1"/>
  <c r="C108" i="25"/>
  <c r="D108" i="25" s="1"/>
  <c r="C101" i="25"/>
  <c r="C102" i="25"/>
  <c r="D102" i="25" s="1"/>
  <c r="C103" i="25"/>
  <c r="D103" i="25" s="1"/>
  <c r="C104" i="25"/>
  <c r="D104" i="25" s="1"/>
  <c r="C105" i="25"/>
  <c r="D105" i="25" s="1"/>
  <c r="C106" i="25"/>
  <c r="D106" i="25" s="1"/>
  <c r="C107" i="25"/>
  <c r="D107" i="25" s="1"/>
  <c r="B107" i="22"/>
  <c r="C107" i="22"/>
  <c r="D107" i="22"/>
  <c r="E107" i="22"/>
  <c r="C91" i="26"/>
  <c r="D91" i="26" s="1"/>
  <c r="C92" i="26"/>
  <c r="D92" i="26" s="1"/>
  <c r="C93" i="26"/>
  <c r="D93" i="26" s="1"/>
  <c r="C94" i="26"/>
  <c r="D94" i="26" s="1"/>
  <c r="C95" i="26"/>
  <c r="D95" i="26" s="1"/>
  <c r="C96" i="26"/>
  <c r="D96" i="26" s="1"/>
  <c r="C97" i="26"/>
  <c r="D97" i="26" s="1"/>
  <c r="C98" i="26"/>
  <c r="D98" i="26" s="1"/>
  <c r="D101" i="25"/>
  <c r="C100" i="25"/>
  <c r="D100" i="25" s="1"/>
  <c r="C90" i="26"/>
  <c r="D90" i="26" s="1"/>
  <c r="C99" i="25"/>
  <c r="D99" i="25" s="1"/>
  <c r="B97" i="22"/>
  <c r="C97" i="22"/>
  <c r="D97" i="22"/>
  <c r="E97" i="22"/>
  <c r="B98" i="22"/>
  <c r="C98" i="22"/>
  <c r="D98" i="22"/>
  <c r="E98" i="22"/>
  <c r="C89" i="26"/>
  <c r="D89" i="26" s="1"/>
  <c r="C98" i="25"/>
  <c r="D98" i="25" s="1"/>
  <c r="C88" i="26"/>
  <c r="D88" i="26" s="1"/>
  <c r="C97" i="25"/>
  <c r="D97" i="25" s="1"/>
  <c r="B96" i="22"/>
  <c r="C96" i="22"/>
  <c r="D96" i="22"/>
  <c r="E96" i="22"/>
  <c r="C87" i="26"/>
  <c r="D87" i="26" s="1"/>
  <c r="C96" i="25"/>
  <c r="D96" i="25" s="1"/>
  <c r="B95" i="22"/>
  <c r="C95" i="22"/>
  <c r="D95" i="22"/>
  <c r="E95" i="22"/>
  <c r="C86" i="26"/>
  <c r="D86" i="26" s="1"/>
  <c r="C82" i="26"/>
  <c r="D82" i="26" s="1"/>
  <c r="C83" i="26"/>
  <c r="D83" i="26" s="1"/>
  <c r="C84" i="26"/>
  <c r="D84" i="26" s="1"/>
  <c r="C85" i="26"/>
  <c r="D85" i="26" s="1"/>
  <c r="C95" i="25"/>
  <c r="D95" i="25" s="1"/>
  <c r="B94" i="22"/>
  <c r="C94" i="22"/>
  <c r="D94" i="22"/>
  <c r="E94" i="22"/>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B93" i="22"/>
  <c r="C93" i="22"/>
  <c r="D93" i="22"/>
  <c r="E93" i="22"/>
  <c r="C73" i="26"/>
  <c r="D73" i="26" s="1"/>
  <c r="C74" i="26"/>
  <c r="D74" i="26" s="1"/>
  <c r="C75" i="26"/>
  <c r="D75" i="26" s="1"/>
  <c r="C76" i="26"/>
  <c r="D76" i="26" s="1"/>
  <c r="C77" i="26"/>
  <c r="D77" i="26" s="1"/>
  <c r="C78" i="26"/>
  <c r="D78" i="26" s="1"/>
  <c r="C79" i="26"/>
  <c r="D79" i="26" s="1"/>
  <c r="C80" i="26"/>
  <c r="D80" i="26" s="1"/>
  <c r="C81" i="26"/>
  <c r="D81" i="26" s="1"/>
  <c r="C19" i="26"/>
  <c r="D19" i="26" s="1"/>
  <c r="C20" i="26"/>
  <c r="D20" i="26"/>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s="1"/>
  <c r="C33" i="26"/>
  <c r="D33" i="26" s="1"/>
  <c r="C34" i="26"/>
  <c r="D34" i="26" s="1"/>
  <c r="C35" i="26"/>
  <c r="D35" i="26" s="1"/>
  <c r="C36" i="26"/>
  <c r="D36" i="26" s="1"/>
  <c r="C37" i="26"/>
  <c r="D37" i="26" s="1"/>
  <c r="C38" i="26"/>
  <c r="D38" i="26" s="1"/>
  <c r="C39" i="26"/>
  <c r="D39" i="26" s="1"/>
  <c r="C40" i="26"/>
  <c r="D40" i="26" s="1"/>
  <c r="C41" i="26"/>
  <c r="D41" i="26" s="1"/>
  <c r="C42" i="26"/>
  <c r="D42" i="26" s="1"/>
  <c r="C43" i="26"/>
  <c r="D43" i="26" s="1"/>
  <c r="C44" i="26"/>
  <c r="D44" i="26" s="1"/>
  <c r="C45" i="26"/>
  <c r="D45" i="26" s="1"/>
  <c r="C46" i="26"/>
  <c r="D46" i="26" s="1"/>
  <c r="C47" i="26"/>
  <c r="D47" i="26" s="1"/>
  <c r="C48" i="26"/>
  <c r="D48" i="26" s="1"/>
  <c r="C49" i="26"/>
  <c r="D49" i="26" s="1"/>
  <c r="C50" i="26"/>
  <c r="D50" i="26" s="1"/>
  <c r="C51" i="26"/>
  <c r="D51" i="26" s="1"/>
  <c r="C52" i="26"/>
  <c r="D52" i="26" s="1"/>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s="1"/>
  <c r="C65" i="26"/>
  <c r="D65" i="26" s="1"/>
  <c r="C66" i="26"/>
  <c r="D66" i="26" s="1"/>
  <c r="C67" i="26"/>
  <c r="D67" i="26" s="1"/>
  <c r="C68" i="26"/>
  <c r="D68" i="26"/>
  <c r="C69" i="26"/>
  <c r="D69" i="26" s="1"/>
  <c r="C70" i="26"/>
  <c r="D70" i="26" s="1"/>
  <c r="C71" i="26"/>
  <c r="D71" i="26" s="1"/>
  <c r="C72" i="26"/>
  <c r="D72" i="26" s="1"/>
  <c r="D10" i="22"/>
  <c r="E10" i="22" s="1"/>
  <c r="D11" i="22"/>
  <c r="E11" i="22"/>
  <c r="B10" i="22"/>
  <c r="C10" i="22" s="1"/>
  <c r="D82" i="22"/>
  <c r="D66" i="22"/>
  <c r="D50" i="22"/>
  <c r="B78" i="22"/>
  <c r="C42" i="22"/>
  <c r="C90" i="22"/>
  <c r="B82" i="22"/>
  <c r="C38" i="22"/>
  <c r="B76" i="22"/>
  <c r="C44" i="22"/>
  <c r="B44" i="22"/>
  <c r="B84" i="22"/>
  <c r="C80" i="22"/>
  <c r="B72" i="22"/>
  <c r="B64" i="22"/>
  <c r="B60" i="22"/>
  <c r="B56" i="22"/>
  <c r="B40" i="22"/>
  <c r="B36" i="22"/>
  <c r="E90" i="22"/>
  <c r="E78" i="22"/>
  <c r="D74" i="22"/>
  <c r="D58" i="22"/>
  <c r="D46" i="22"/>
  <c r="E38" i="22"/>
  <c r="C83" i="22"/>
  <c r="B67" i="22"/>
  <c r="B43" i="22"/>
  <c r="C87" i="22"/>
  <c r="B79" i="22"/>
  <c r="B71" i="22"/>
  <c r="B63" i="22"/>
  <c r="E87" i="22"/>
  <c r="E88" i="22"/>
  <c r="E84" i="22"/>
  <c r="D80" i="22"/>
  <c r="E76" i="22"/>
  <c r="D68" i="22"/>
  <c r="D60" i="22"/>
  <c r="D48" i="22"/>
  <c r="E44" i="22"/>
  <c r="D40" i="22"/>
  <c r="E36" i="22"/>
  <c r="C89" i="22"/>
  <c r="B85" i="22"/>
  <c r="C81" i="22"/>
  <c r="B77" i="22"/>
  <c r="B61" i="22"/>
  <c r="C45" i="22"/>
  <c r="C41" i="22"/>
  <c r="C37" i="22"/>
  <c r="E91" i="22"/>
  <c r="D91" i="22"/>
  <c r="B91" i="22"/>
  <c r="D88" i="22"/>
  <c r="D72" i="22"/>
  <c r="D56" i="22"/>
  <c r="D52" i="22"/>
  <c r="E40" i="22"/>
  <c r="B81" i="22"/>
  <c r="B65" i="22"/>
  <c r="B90" i="22"/>
  <c r="C86" i="22"/>
  <c r="B86" i="22"/>
  <c r="B62" i="22"/>
  <c r="C88" i="22"/>
  <c r="B88" i="22"/>
  <c r="C84" i="22"/>
  <c r="D38" i="22"/>
  <c r="D62" i="22"/>
  <c r="D78" i="22"/>
  <c r="B87" i="22"/>
  <c r="E83" i="22"/>
  <c r="E79" i="22"/>
  <c r="D75" i="22"/>
  <c r="D67" i="22"/>
  <c r="D43" i="22"/>
  <c r="D42" i="22"/>
  <c r="E42" i="22"/>
  <c r="E82" i="22"/>
  <c r="D90" i="22"/>
  <c r="D86" i="22"/>
  <c r="E86" i="22"/>
  <c r="E89" i="22"/>
  <c r="D77" i="22"/>
  <c r="E73" i="22"/>
  <c r="D45" i="22"/>
  <c r="D41" i="22"/>
  <c r="D37" i="22"/>
  <c r="C79" i="22"/>
  <c r="C82" i="22"/>
  <c r="C91" i="22"/>
  <c r="C77" i="22"/>
  <c r="B38" i="22"/>
  <c r="D36" i="22"/>
  <c r="B45" i="22"/>
  <c r="B58" i="22"/>
  <c r="D54" i="22"/>
  <c r="C76" i="22"/>
  <c r="B42" i="22"/>
  <c r="E80" i="22"/>
  <c r="B80" i="22"/>
  <c r="D87" i="22"/>
  <c r="B37" i="22"/>
  <c r="C85" i="22"/>
  <c r="D70" i="22"/>
  <c r="E46" i="22"/>
  <c r="E74" i="22"/>
  <c r="C43" i="22"/>
  <c r="B57" i="22"/>
  <c r="B89" i="22"/>
  <c r="D64" i="22"/>
  <c r="B41" i="22"/>
  <c r="D44" i="22"/>
  <c r="E37" i="22"/>
  <c r="D53" i="22"/>
  <c r="D69" i="22"/>
  <c r="E85" i="22"/>
  <c r="D85" i="22"/>
  <c r="E43" i="22"/>
  <c r="D59" i="22"/>
  <c r="E75" i="22"/>
  <c r="E41" i="22"/>
  <c r="D73" i="22"/>
  <c r="D47" i="22"/>
  <c r="D79" i="22"/>
  <c r="E45" i="22"/>
  <c r="D61" i="22"/>
  <c r="E77" i="22"/>
  <c r="D51" i="22"/>
  <c r="D83" i="22"/>
  <c r="D49" i="22"/>
  <c r="D65" i="22"/>
  <c r="E81" i="22"/>
  <c r="D81" i="22"/>
  <c r="D39" i="22"/>
  <c r="E39" i="22"/>
  <c r="D55" i="22"/>
  <c r="D71" i="22"/>
  <c r="B83" i="22"/>
  <c r="C40" i="22"/>
  <c r="C78" i="22"/>
  <c r="B59" i="22"/>
  <c r="C36" i="22"/>
  <c r="B70" i="22"/>
  <c r="B66" i="22"/>
  <c r="D63" i="22"/>
  <c r="D89" i="22"/>
  <c r="D57" i="22"/>
  <c r="D84" i="22"/>
  <c r="D76" i="22"/>
  <c r="E70" i="22" l="1"/>
  <c r="E62" i="22"/>
  <c r="E51" i="22"/>
  <c r="E69" i="22"/>
  <c r="E59" i="22"/>
  <c r="E49" i="22"/>
  <c r="E58" i="22"/>
  <c r="E60" i="22"/>
  <c r="E47" i="22"/>
  <c r="E61" i="22"/>
  <c r="E53" i="22"/>
  <c r="E55" i="22"/>
  <c r="E68" i="22"/>
  <c r="E56" i="22"/>
  <c r="E57" i="22"/>
  <c r="E66" i="22"/>
  <c r="E67" i="22"/>
  <c r="E65" i="22"/>
  <c r="E48" i="22"/>
  <c r="E54" i="22"/>
  <c r="E64" i="22"/>
  <c r="E52" i="22"/>
  <c r="E72" i="22"/>
  <c r="E63" i="22"/>
  <c r="E50" i="22"/>
  <c r="E71" i="22"/>
  <c r="B11" i="22"/>
  <c r="C11" i="22" l="1"/>
  <c r="B55" i="22"/>
  <c r="B39" i="22"/>
  <c r="B52" i="22"/>
  <c r="B69" i="22"/>
  <c r="B53" i="22"/>
  <c r="B49" i="22"/>
  <c r="B46" i="22"/>
  <c r="B48" i="22"/>
  <c r="B51" i="22"/>
  <c r="B47" i="22"/>
  <c r="B50" i="22"/>
  <c r="B54" i="22"/>
  <c r="B73" i="22"/>
  <c r="B75" i="22"/>
  <c r="B68" i="22"/>
  <c r="B74" i="22"/>
  <c r="C66" i="22" l="1"/>
  <c r="C58" i="22"/>
  <c r="C73" i="22"/>
  <c r="C57" i="22"/>
  <c r="C55" i="22"/>
  <c r="C72" i="22"/>
  <c r="C69" i="22"/>
  <c r="C53" i="22"/>
  <c r="C63" i="22"/>
  <c r="C48" i="22"/>
  <c r="C67" i="22"/>
  <c r="C62" i="22"/>
  <c r="C50" i="22"/>
  <c r="C68" i="22"/>
  <c r="C59" i="22"/>
  <c r="C47" i="22"/>
  <c r="C60" i="22"/>
  <c r="C75" i="22"/>
  <c r="C54" i="22"/>
  <c r="C65" i="22"/>
  <c r="C49" i="22"/>
  <c r="C52" i="22"/>
  <c r="C64" i="22"/>
  <c r="C61" i="22"/>
  <c r="C51" i="22"/>
  <c r="C74" i="22"/>
  <c r="C46" i="22"/>
  <c r="C70" i="22"/>
  <c r="C39" i="22"/>
  <c r="C71" i="22"/>
  <c r="C56" i="22"/>
</calcChain>
</file>

<file path=xl/sharedStrings.xml><?xml version="1.0" encoding="utf-8"?>
<sst xmlns="http://schemas.openxmlformats.org/spreadsheetml/2006/main" count="563" uniqueCount="111">
  <si>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</si>
  <si>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</si>
  <si>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</si>
  <si>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</si>
  <si>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</si>
  <si>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</si>
  <si>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</si>
  <si>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</si>
  <si>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</si>
  <si>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</si>
  <si>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</si>
  <si>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</si>
  <si>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</si>
  <si>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</si>
  <si>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</si>
  <si>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</si>
  <si>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</si>
  <si>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</si>
  <si>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</si>
  <si>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</si>
  <si>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</si>
  <si>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</si>
  <si>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</si>
  <si>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</si>
  <si>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</si>
  <si>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</si>
  <si>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</si>
  <si>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</si>
  <si>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</si>
  <si>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</si>
  <si>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</si>
  <si>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</si>
  <si>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</si>
  <si>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</si>
  <si>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</si>
  <si>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</si>
  <si>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</si>
  <si>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</si>
  <si>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</si>
  <si>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</si>
  <si>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</si>
  <si>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</si>
  <si>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</si>
  <si>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</si>
  <si>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</si>
  <si>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</si>
  <si>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</si>
  <si>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</si>
  <si>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</si>
  <si>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</si>
  <si>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</si>
  <si>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</si>
  <si>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</si>
  <si>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</si>
  <si>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</si>
  <si>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</si>
  <si>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</si>
  <si>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</si>
  <si>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</si>
  <si>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</si>
  <si>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</si>
  <si>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</si>
  <si>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</si>
  <si>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</si>
  <si>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</si>
  <si>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</si>
  <si>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</si>
  <si>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</si>
  <si>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</si>
  <si>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</si>
  <si>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</si>
  <si>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</si>
  <si>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</si>
  <si>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</si>
  <si>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</si>
  <si>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</si>
  <si>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</si>
  <si>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</si>
  <si>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</si>
  <si>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</si>
  <si>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</si>
  <si>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</si>
  <si>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</si>
  <si>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</si>
  <si>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</si>
  <si>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</si>
  <si>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</si>
  <si>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</si>
  <si>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</si>
  <si>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</si>
  <si>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</si>
  <si>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</si>
  <si>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</si>
  <si>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</si>
  <si>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</si>
  <si>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</si>
  <si>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</si>
  <si>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</si>
  <si>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</si>
  <si>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</si>
  <si>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</si>
  <si>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</si>
  <si>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</si>
  <si>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2019 06 25</t>
  </si>
  <si>
    <t>2019 09 27</t>
  </si>
  <si>
    <t>2019 12 20</t>
  </si>
  <si>
    <t>Jei nenurodyta kitaip, remiamasi duomenimis, paskelbtais iki 2020 m. vasario 12 d.</t>
  </si>
  <si>
    <t>2020 06 25</t>
  </si>
  <si>
    <t>2020 03 31</t>
  </si>
  <si>
    <t>2020 09 29</t>
  </si>
  <si>
    <t>2020 12 23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</si>
</sst>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10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18" fillId="0" borderId="0" applyNumberFormat="0" applyFill="0" applyBorder="0" applyAlignment="0" applyProtection="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8" fillId="0" borderId="0"/>
    <xf numFmtId="9" fontId="5" fillId="0" borderId="0" applyFont="0" applyFill="0" applyBorder="0" applyAlignment="0" applyProtection="0"/>
    <xf numFmtId="0" fontId="5" fillId="0" borderId="0"/>
    <xf numFmtId="0" fontId="31" fillId="0" borderId="17" applyNumberFormat="0" applyFill="0" applyAlignment="0" applyProtection="0"/>
    <xf numFmtId="178" fontId="32" fillId="0" borderId="0" applyFont="0" applyFill="0" applyBorder="0" applyAlignment="0" applyProtection="0"/>
    <xf numFmtId="38" fontId="33" fillId="0" borderId="0" applyFill="0" applyBorder="0" applyAlignment="0">
      <protection locked="0"/>
    </xf>
    <xf numFmtId="0" fontId="34" fillId="0" borderId="18" applyNumberFormat="0" applyFill="0" applyAlignment="0" applyProtection="0"/>
    <xf numFmtId="179" fontId="32" fillId="0" borderId="0" applyFont="0" applyFill="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6" fillId="0" borderId="19" applyNumberFormat="0" applyFill="0" applyAlignment="0" applyProtection="0"/>
    <xf numFmtId="180" fontId="32" fillId="0" borderId="0" applyFont="0" applyFill="0" applyBorder="0" applyAlignment="0" applyProtection="0"/>
    <xf numFmtId="0" fontId="36" fillId="0" borderId="0" applyNumberFormat="0" applyFill="0" applyBorder="0" applyAlignment="0" applyProtection="0"/>
    <xf numFmtId="181" fontId="32" fillId="0" borderId="0" applyFont="0" applyFill="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182" fontId="37" fillId="0" borderId="0" applyFont="0" applyFill="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39" fillId="0" borderId="0" applyNumberFormat="0" applyFill="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36" borderId="20" applyNumberFormat="0" applyAlignment="0" applyProtection="0"/>
    <xf numFmtId="0" fontId="42" fillId="39" borderId="21" applyNumberFormat="0" applyAlignment="0" applyProtection="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30" fillId="0" borderId="0" applyFont="0" applyFill="0" applyBorder="0" applyAlignment="0" applyProtection="0"/>
    <xf numFmtId="0" fontId="5" fillId="0" borderId="0" applyNumberForma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84" fontId="5" fillId="0" borderId="0" applyFont="0" applyFill="0" applyBorder="0" applyAlignment="0" applyProtection="0"/>
    <xf numFmtId="185" fontId="44" fillId="0" borderId="0"/>
    <xf numFmtId="0" fontId="39" fillId="0" borderId="0" applyNumberFormat="0" applyFill="0" applyBorder="0" applyAlignment="0" applyProtection="0"/>
    <xf numFmtId="0" fontId="45" fillId="40" borderId="0" applyNumberFormat="0" applyBorder="0" applyAlignment="0" applyProtection="0"/>
    <xf numFmtId="0" fontId="45" fillId="40" borderId="0" applyNumberFormat="0" applyBorder="0" applyAlignment="0" applyProtection="0"/>
    <xf numFmtId="0" fontId="31" fillId="0" borderId="17" applyNumberFormat="0" applyFill="0" applyAlignment="0" applyProtection="0"/>
    <xf numFmtId="0" fontId="34" fillId="0" borderId="18" applyNumberFormat="0" applyFill="0" applyAlignment="0" applyProtection="0"/>
    <xf numFmtId="0" fontId="36" fillId="0" borderId="19" applyNumberFormat="0" applyFill="0" applyAlignment="0" applyProtection="0"/>
    <xf numFmtId="0" fontId="36"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86" fontId="32" fillId="0" borderId="0" applyFont="0" applyFill="0" applyBorder="0" applyAlignment="0" applyProtection="0"/>
    <xf numFmtId="187" fontId="32" fillId="0" borderId="0" applyFont="0" applyFill="0" applyBorder="0" applyAlignment="0" applyProtection="0"/>
    <xf numFmtId="0" fontId="35" fillId="37" borderId="20" applyNumberFormat="0" applyAlignment="0" applyProtection="0"/>
    <xf numFmtId="0" fontId="48" fillId="0" borderId="0" applyNumberFormat="0" applyFill="0" applyBorder="0" applyAlignment="0" applyProtection="0"/>
    <xf numFmtId="0" fontId="35" fillId="37" borderId="20" applyNumberFormat="0" applyAlignment="0" applyProtection="0"/>
    <xf numFmtId="188" fontId="50" fillId="0" borderId="0"/>
    <xf numFmtId="0" fontId="51" fillId="0" borderId="22" applyNumberFormat="0" applyFill="0" applyAlignment="0" applyProtection="0"/>
    <xf numFmtId="176" fontId="52" fillId="0" borderId="0" applyFont="0" applyFill="0" applyBorder="0" applyAlignment="0" applyProtection="0"/>
    <xf numFmtId="177" fontId="52" fillId="0" borderId="0" applyFont="0" applyFill="0" applyBorder="0" applyAlignment="0" applyProtection="0"/>
    <xf numFmtId="174" fontId="52" fillId="0" borderId="0" applyFont="0" applyFill="0" applyBorder="0" applyAlignment="0" applyProtection="0"/>
    <xf numFmtId="175" fontId="52" fillId="0" borderId="0" applyFont="0" applyFill="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 fillId="0" borderId="0"/>
    <xf numFmtId="0" fontId="53" fillId="0" borderId="0"/>
    <xf numFmtId="0" fontId="54" fillId="0" borderId="0"/>
    <xf numFmtId="0" fontId="53" fillId="0" borderId="0"/>
    <xf numFmtId="0" fontId="43" fillId="0" borderId="0"/>
    <xf numFmtId="0" fontId="53"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5" fillId="0" borderId="0"/>
    <xf numFmtId="0" fontId="35" fillId="0" borderId="0"/>
    <xf numFmtId="0" fontId="5" fillId="0" borderId="0" applyNumberFormat="0" applyFill="0" applyBorder="0" applyAlignment="0" applyProtection="0"/>
    <xf numFmtId="0" fontId="26" fillId="0" borderId="0"/>
    <xf numFmtId="0" fontId="5" fillId="0" borderId="0"/>
    <xf numFmtId="0" fontId="5" fillId="0" borderId="0"/>
    <xf numFmtId="0" fontId="5" fillId="0" borderId="0" applyNumberFormat="0" applyFont="0" applyFill="0" applyBorder="0" applyAlignment="0" applyProtection="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5" fillId="0" borderId="0"/>
    <xf numFmtId="0" fontId="28" fillId="0" borderId="0"/>
    <xf numFmtId="0" fontId="28" fillId="0" borderId="0"/>
    <xf numFmtId="0" fontId="5" fillId="0" borderId="0"/>
    <xf numFmtId="0" fontId="5" fillId="0" borderId="0"/>
    <xf numFmtId="0" fontId="55" fillId="0" borderId="0"/>
    <xf numFmtId="0" fontId="55" fillId="0" borderId="0"/>
    <xf numFmtId="0" fontId="55" fillId="0" borderId="0"/>
    <xf numFmtId="0" fontId="28" fillId="0" borderId="0"/>
    <xf numFmtId="0" fontId="28"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5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28" fillId="0" borderId="0"/>
    <xf numFmtId="0" fontId="26" fillId="0" borderId="0"/>
    <xf numFmtId="0" fontId="28" fillId="0" borderId="0"/>
    <xf numFmtId="0" fontId="5" fillId="0" borderId="0"/>
    <xf numFmtId="0" fontId="5" fillId="0" borderId="0"/>
    <xf numFmtId="0" fontId="5" fillId="0" borderId="0"/>
    <xf numFmtId="0" fontId="5" fillId="0" borderId="0"/>
    <xf numFmtId="0" fontId="5" fillId="0" borderId="0"/>
    <xf numFmtId="0" fontId="57"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ont="0" applyFill="0" applyBorder="0" applyAlignment="0" applyProtection="0"/>
    <xf numFmtId="0" fontId="28" fillId="0" borderId="0"/>
    <xf numFmtId="0" fontId="28" fillId="0" borderId="0"/>
    <xf numFmtId="0" fontId="5" fillId="0" borderId="0"/>
    <xf numFmtId="0" fontId="30" fillId="37" borderId="23" applyNumberFormat="0" applyFont="0" applyAlignment="0" applyProtection="0"/>
    <xf numFmtId="0" fontId="30" fillId="37" borderId="23" applyNumberFormat="0" applyFont="0" applyAlignment="0" applyProtection="0"/>
    <xf numFmtId="0" fontId="49" fillId="36" borderId="20" applyNumberFormat="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5" fillId="37" borderId="23" applyNumberFormat="0" applyFont="0" applyAlignment="0" applyProtection="0"/>
    <xf numFmtId="0" fontId="5" fillId="37" borderId="23" applyNumberFormat="0" applyFont="0" applyAlignment="0" applyProtection="0"/>
    <xf numFmtId="0" fontId="58"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4"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189" fontId="32" fillId="0" borderId="0" applyFont="0" applyFill="0" applyBorder="0" applyAlignment="0" applyProtection="0"/>
    <xf numFmtId="190" fontId="37" fillId="0" borderId="0" applyFont="0" applyFill="0" applyBorder="0" applyAlignment="0" applyProtection="0"/>
    <xf numFmtId="191" fontId="37" fillId="0" borderId="0" applyFont="0" applyFill="0" applyBorder="0" applyAlignment="0" applyProtection="0"/>
    <xf numFmtId="0" fontId="41" fillId="36" borderId="20" applyNumberFormat="0" applyAlignment="0" applyProtection="0"/>
    <xf numFmtId="0" fontId="8" fillId="0" borderId="0"/>
    <xf numFmtId="0" fontId="59" fillId="0" borderId="24" applyNumberFormat="0" applyFill="0" applyAlignment="0" applyProtection="0"/>
    <xf numFmtId="0" fontId="51" fillId="0" borderId="22" applyNumberFormat="0" applyFill="0" applyAlignment="0" applyProtection="0"/>
    <xf numFmtId="0" fontId="5" fillId="0" borderId="0" applyNumberFormat="0"/>
    <xf numFmtId="0" fontId="42" fillId="39" borderId="21" applyNumberFormat="0" applyAlignment="0" applyProtection="0"/>
    <xf numFmtId="0" fontId="58" fillId="0" borderId="0" applyNumberFormat="0" applyFill="0" applyBorder="0" applyAlignment="0" applyProtection="0"/>
    <xf numFmtId="0" fontId="59" fillId="0" borderId="24" applyNumberFormat="0" applyFill="0" applyAlignment="0" applyProtection="0"/>
    <xf numFmtId="0" fontId="48" fillId="0" borderId="0" applyNumberFormat="0" applyFill="0" applyBorder="0" applyAlignment="0" applyProtection="0"/>
    <xf numFmtId="0" fontId="60" fillId="0" borderId="0" applyProtection="0"/>
    <xf numFmtId="192" fontId="60" fillId="0" borderId="0" applyProtection="0"/>
    <xf numFmtId="0" fontId="61" fillId="0" borderId="0" applyProtection="0"/>
    <xf numFmtId="0" fontId="62" fillId="0" borderId="0" applyProtection="0"/>
    <xf numFmtId="0" fontId="60" fillId="0" borderId="25" applyProtection="0"/>
    <xf numFmtId="0" fontId="60" fillId="0" borderId="0"/>
    <xf numFmtId="10" fontId="60" fillId="0" borderId="0" applyProtection="0"/>
    <xf numFmtId="0" fontId="60" fillId="0" borderId="0"/>
    <xf numFmtId="2" fontId="60" fillId="0" borderId="0" applyProtection="0"/>
    <xf numFmtId="4" fontId="60" fillId="0" borderId="0" applyProtection="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5" fillId="0" borderId="0" applyFont="0" applyFill="0" applyBorder="0" applyAlignment="0" applyProtection="0"/>
    <xf numFmtId="9" fontId="38" fillId="0" borderId="0" applyFont="0" applyFill="0" applyBorder="0" applyAlignment="0" applyProtection="0"/>
    <xf numFmtId="4" fontId="5"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5" fillId="0" borderId="0" applyNumberForma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63" fillId="0" borderId="0" applyFont="0" applyFill="0" applyBorder="0" applyAlignment="0" applyProtection="0"/>
    <xf numFmtId="0" fontId="64" fillId="0" borderId="0"/>
    <xf numFmtId="0" fontId="49" fillId="36" borderId="20" applyNumberFormat="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68" fillId="15" borderId="0" applyNumberFormat="0" applyBorder="0" applyAlignment="0" applyProtection="0"/>
    <xf numFmtId="0" fontId="68" fillId="19" borderId="0" applyNumberFormat="0" applyBorder="0" applyAlignment="0" applyProtection="0"/>
    <xf numFmtId="0" fontId="68" fillId="23" borderId="0" applyNumberFormat="0" applyBorder="0" applyAlignment="0" applyProtection="0"/>
    <xf numFmtId="0" fontId="68" fillId="27" borderId="0" applyNumberFormat="0" applyBorder="0" applyAlignment="0" applyProtection="0"/>
    <xf numFmtId="0" fontId="68" fillId="31" borderId="0" applyNumberFormat="0" applyBorder="0" applyAlignment="0" applyProtection="0"/>
    <xf numFmtId="0" fontId="68" fillId="35" borderId="0" applyNumberFormat="0" applyBorder="0" applyAlignment="0" applyProtection="0"/>
    <xf numFmtId="0" fontId="68" fillId="12" borderId="0" applyNumberFormat="0" applyBorder="0" applyAlignment="0" applyProtection="0"/>
    <xf numFmtId="0" fontId="68" fillId="16" borderId="0" applyNumberFormat="0" applyBorder="0" applyAlignment="0" applyProtection="0"/>
    <xf numFmtId="0" fontId="68" fillId="20" borderId="0" applyNumberFormat="0" applyBorder="0" applyAlignment="0" applyProtection="0"/>
    <xf numFmtId="0" fontId="68" fillId="24" borderId="0" applyNumberFormat="0" applyBorder="0" applyAlignment="0" applyProtection="0"/>
    <xf numFmtId="0" fontId="68" fillId="28" borderId="0" applyNumberFormat="0" applyBorder="0" applyAlignment="0" applyProtection="0"/>
    <xf numFmtId="0" fontId="68" fillId="32" borderId="0" applyNumberFormat="0" applyBorder="0" applyAlignment="0" applyProtection="0"/>
    <xf numFmtId="0" fontId="69" fillId="6" borderId="0" applyNumberFormat="0" applyBorder="0" applyAlignment="0" applyProtection="0"/>
    <xf numFmtId="0" fontId="70" fillId="9" borderId="11" applyNumberFormat="0" applyAlignment="0" applyProtection="0"/>
    <xf numFmtId="0" fontId="71" fillId="10" borderId="14" applyNumberFormat="0" applyAlignment="0" applyProtection="0"/>
    <xf numFmtId="3" fontId="65" fillId="0" borderId="27"/>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72" fillId="0" borderId="0" applyNumberFormat="0" applyFill="0" applyBorder="0" applyAlignment="0" applyProtection="0"/>
    <xf numFmtId="0" fontId="73" fillId="5" borderId="0" applyNumberFormat="0" applyBorder="0" applyAlignment="0" applyProtection="0"/>
    <xf numFmtId="0" fontId="74" fillId="0" borderId="8" applyNumberFormat="0" applyFill="0" applyAlignment="0" applyProtection="0"/>
    <xf numFmtId="0" fontId="75" fillId="0" borderId="9" applyNumberFormat="0" applyFill="0" applyAlignment="0" applyProtection="0"/>
    <xf numFmtId="0" fontId="76" fillId="0" borderId="10" applyNumberFormat="0" applyFill="0" applyAlignment="0" applyProtection="0"/>
    <xf numFmtId="0" fontId="76" fillId="0" borderId="0" applyNumberFormat="0" applyFill="0" applyBorder="0" applyAlignment="0" applyProtection="0"/>
    <xf numFmtId="0" fontId="77" fillId="8" borderId="11" applyNumberFormat="0" applyAlignment="0" applyProtection="0"/>
    <xf numFmtId="0" fontId="5" fillId="0" borderId="0"/>
    <xf numFmtId="0" fontId="78" fillId="0" borderId="13" applyNumberFormat="0" applyFill="0" applyAlignment="0" applyProtection="0"/>
    <xf numFmtId="0" fontId="79" fillId="7"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80" fillId="9" borderId="12" applyNumberFormat="0" applyAlignment="0" applyProtection="0"/>
    <xf numFmtId="9" fontId="26"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7" fillId="0" borderId="0" applyNumberFormat="0" applyFill="0" applyBorder="0" applyAlignment="0" applyProtection="0"/>
    <xf numFmtId="0" fontId="66" fillId="0" borderId="16" applyNumberFormat="0" applyFill="0" applyAlignment="0" applyProtection="0"/>
    <xf numFmtId="175" fontId="5" fillId="0" borderId="0" applyFont="0" applyFill="0" applyBorder="0" applyAlignment="0" applyProtection="0"/>
    <xf numFmtId="0" fontId="81" fillId="0" borderId="0" applyNumberFormat="0" applyFill="0" applyBorder="0" applyAlignment="0" applyProtection="0"/>
    <xf numFmtId="0" fontId="29" fillId="0" borderId="0"/>
    <xf numFmtId="0" fontId="82" fillId="0" borderId="0" applyNumberFormat="0" applyFill="0" applyBorder="0" applyAlignment="0" applyProtection="0"/>
    <xf numFmtId="0" fontId="5" fillId="0" borderId="0"/>
    <xf numFmtId="0" fontId="5" fillId="0" borderId="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50" borderId="0" applyNumberFormat="0" applyBorder="0" applyAlignment="0" applyProtection="0"/>
    <xf numFmtId="0" fontId="83" fillId="52" borderId="0" applyNumberFormat="0" applyBorder="0" applyAlignment="0" applyProtection="0"/>
    <xf numFmtId="0" fontId="83" fillId="48" borderId="0" applyNumberFormat="0" applyBorder="0" applyAlignment="0" applyProtection="0"/>
    <xf numFmtId="0" fontId="83" fillId="53" borderId="0" applyNumberFormat="0" applyBorder="0" applyAlignment="0" applyProtection="0"/>
    <xf numFmtId="0" fontId="83" fillId="54" borderId="0" applyNumberFormat="0" applyBorder="0" applyAlignment="0" applyProtection="0"/>
    <xf numFmtId="0" fontId="83" fillId="55" borderId="0" applyNumberFormat="0" applyBorder="0" applyAlignment="0" applyProtection="0"/>
    <xf numFmtId="0" fontId="83" fillId="50" borderId="0" applyNumberFormat="0" applyBorder="0" applyAlignment="0" applyProtection="0"/>
    <xf numFmtId="0" fontId="84" fillId="58" borderId="0" applyNumberFormat="0" applyBorder="0" applyAlignment="0" applyProtection="0"/>
    <xf numFmtId="0" fontId="84" fillId="48"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84" fillId="58" borderId="0" applyNumberFormat="0" applyBorder="0" applyAlignment="0" applyProtection="0"/>
    <xf numFmtId="0" fontId="84" fillId="57" borderId="0" applyNumberFormat="0" applyBorder="0" applyAlignment="0" applyProtection="0"/>
    <xf numFmtId="0" fontId="85" fillId="61" borderId="0" applyNumberFormat="0" applyBorder="0" applyAlignment="0" applyProtection="0"/>
    <xf numFmtId="0" fontId="63" fillId="62" borderId="0" applyNumberFormat="0" applyBorder="0" applyAlignment="0" applyProtection="0"/>
    <xf numFmtId="0" fontId="63" fillId="63" borderId="0" applyNumberFormat="0" applyBorder="0" applyAlignment="0" applyProtection="0"/>
    <xf numFmtId="0" fontId="85" fillId="64" borderId="0" applyNumberFormat="0" applyBorder="0" applyAlignment="0" applyProtection="0"/>
    <xf numFmtId="0" fontId="85" fillId="65" borderId="0" applyNumberFormat="0" applyBorder="0" applyAlignment="0" applyProtection="0"/>
    <xf numFmtId="0" fontId="63" fillId="66" borderId="0" applyNumberFormat="0" applyBorder="0" applyAlignment="0" applyProtection="0"/>
    <xf numFmtId="0" fontId="63" fillId="67" borderId="0" applyNumberFormat="0" applyBorder="0" applyAlignment="0" applyProtection="0"/>
    <xf numFmtId="0" fontId="85" fillId="68" borderId="0" applyNumberFormat="0" applyBorder="0" applyAlignment="0" applyProtection="0"/>
    <xf numFmtId="0" fontId="85" fillId="69" borderId="0" applyNumberFormat="0" applyBorder="0" applyAlignment="0" applyProtection="0"/>
    <xf numFmtId="0" fontId="63" fillId="70" borderId="0" applyNumberFormat="0" applyBorder="0" applyAlignment="0" applyProtection="0"/>
    <xf numFmtId="0" fontId="63" fillId="71" borderId="0" applyNumberFormat="0" applyBorder="0" applyAlignment="0" applyProtection="0"/>
    <xf numFmtId="0" fontId="85" fillId="72" borderId="0" applyNumberFormat="0" applyBorder="0" applyAlignment="0" applyProtection="0"/>
    <xf numFmtId="0" fontId="85" fillId="73" borderId="0" applyNumberFormat="0" applyBorder="0" applyAlignment="0" applyProtection="0"/>
    <xf numFmtId="0" fontId="63" fillId="66" borderId="0" applyNumberFormat="0" applyBorder="0" applyAlignment="0" applyProtection="0"/>
    <xf numFmtId="0" fontId="63" fillId="74" borderId="0" applyNumberFormat="0" applyBorder="0" applyAlignment="0" applyProtection="0"/>
    <xf numFmtId="0" fontId="85" fillId="67" borderId="0" applyNumberFormat="0" applyBorder="0" applyAlignment="0" applyProtection="0"/>
    <xf numFmtId="0" fontId="85" fillId="64" borderId="0" applyNumberFormat="0" applyBorder="0" applyAlignment="0" applyProtection="0"/>
    <xf numFmtId="0" fontId="63" fillId="75" borderId="0" applyNumberFormat="0" applyBorder="0" applyAlignment="0" applyProtection="0"/>
    <xf numFmtId="0" fontId="63" fillId="76"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85" fillId="80" borderId="0" applyNumberFormat="0" applyBorder="0" applyAlignment="0" applyProtection="0"/>
    <xf numFmtId="0" fontId="86" fillId="78" borderId="0" applyNumberFormat="0" applyBorder="0" applyAlignment="0" applyProtection="0"/>
    <xf numFmtId="0" fontId="87" fillId="81" borderId="28" applyNumberFormat="0" applyAlignment="0" applyProtection="0"/>
    <xf numFmtId="0" fontId="88" fillId="73" borderId="29" applyNumberFormat="0" applyAlignment="0" applyProtection="0"/>
    <xf numFmtId="0" fontId="89" fillId="82" borderId="0" applyNumberFormat="0" applyBorder="0" applyAlignment="0" applyProtection="0"/>
    <xf numFmtId="0" fontId="89" fillId="83" borderId="0" applyNumberFormat="0" applyBorder="0" applyAlignment="0" applyProtection="0"/>
    <xf numFmtId="0" fontId="89" fillId="84" borderId="0" applyNumberFormat="0" applyBorder="0" applyAlignment="0" applyProtection="0"/>
    <xf numFmtId="0" fontId="90" fillId="79" borderId="28" applyNumberFormat="0" applyAlignment="0" applyProtection="0"/>
    <xf numFmtId="0" fontId="91" fillId="0" borderId="30" applyNumberFormat="0" applyFill="0" applyAlignment="0" applyProtection="0"/>
    <xf numFmtId="0" fontId="91" fillId="79" borderId="0" applyNumberFormat="0" applyBorder="0" applyAlignment="0" applyProtection="0"/>
    <xf numFmtId="0" fontId="27" fillId="78" borderId="28" applyNumberFormat="0" applyFont="0" applyAlignment="0" applyProtection="0"/>
    <xf numFmtId="4" fontId="92" fillId="85" borderId="28" applyNumberFormat="0" applyProtection="0">
      <alignment vertical="center"/>
    </xf>
    <xf numFmtId="4" fontId="93" fillId="89" borderId="28" applyNumberFormat="0" applyProtection="0">
      <alignment vertical="center"/>
    </xf>
    <xf numFmtId="4" fontId="92" fillId="89" borderId="28" applyNumberFormat="0" applyProtection="0">
      <alignment horizontal="left" vertical="center" indent="1"/>
    </xf>
    <xf numFmtId="0" fontId="94" fillId="85" borderId="31" applyNumberFormat="0" applyProtection="0">
      <alignment horizontal="left" vertical="top" indent="1"/>
    </xf>
    <xf numFmtId="4" fontId="92" fillId="59" borderId="28" applyNumberFormat="0" applyProtection="0">
      <alignment horizontal="left" vertical="center" indent="1"/>
    </xf>
    <xf numFmtId="4" fontId="92" fillId="51" borderId="28" applyNumberFormat="0" applyProtection="0">
      <alignment horizontal="right" vertical="center"/>
    </xf>
    <xf numFmtId="4" fontId="92" fillId="90" borderId="28" applyNumberFormat="0" applyProtection="0">
      <alignment horizontal="right" vertical="center"/>
    </xf>
    <xf numFmtId="4" fontId="92" fillId="86" borderId="26" applyNumberFormat="0" applyProtection="0">
      <alignment horizontal="right" vertical="center"/>
    </xf>
    <xf numFmtId="4" fontId="92" fillId="57" borderId="28" applyNumberFormat="0" applyProtection="0">
      <alignment horizontal="right" vertical="center"/>
    </xf>
    <xf numFmtId="4" fontId="92" fillId="60" borderId="28" applyNumberFormat="0" applyProtection="0">
      <alignment horizontal="right" vertical="center"/>
    </xf>
    <xf numFmtId="4" fontId="92" fillId="87" borderId="28" applyNumberFormat="0" applyProtection="0">
      <alignment horizontal="right" vertical="center"/>
    </xf>
    <xf numFmtId="4" fontId="92" fillId="53" borderId="28" applyNumberFormat="0" applyProtection="0">
      <alignment horizontal="right" vertical="center"/>
    </xf>
    <xf numFmtId="4" fontId="92" fillId="49" borderId="28" applyNumberFormat="0" applyProtection="0">
      <alignment horizontal="right" vertical="center"/>
    </xf>
    <xf numFmtId="4" fontId="92" fillId="43" borderId="28" applyNumberFormat="0" applyProtection="0">
      <alignment horizontal="right" vertical="center"/>
    </xf>
    <xf numFmtId="4" fontId="92" fillId="91" borderId="26" applyNumberFormat="0" applyProtection="0">
      <alignment horizontal="left" vertical="center" indent="1"/>
    </xf>
    <xf numFmtId="4" fontId="56" fillId="55" borderId="26" applyNumberFormat="0" applyProtection="0">
      <alignment horizontal="left" vertical="center" indent="1"/>
    </xf>
    <xf numFmtId="4" fontId="56" fillId="55" borderId="26" applyNumberFormat="0" applyProtection="0">
      <alignment horizontal="left" vertical="center" indent="1"/>
    </xf>
    <xf numFmtId="4" fontId="92" fillId="48" borderId="28" applyNumberFormat="0" applyProtection="0">
      <alignment horizontal="right" vertical="center"/>
    </xf>
    <xf numFmtId="4" fontId="92" fillId="47" borderId="26" applyNumberFormat="0" applyProtection="0">
      <alignment horizontal="left" vertical="center" indent="1"/>
    </xf>
    <xf numFmtId="4" fontId="92" fillId="48" borderId="26" applyNumberFormat="0" applyProtection="0">
      <alignment horizontal="left" vertical="center" indent="1"/>
    </xf>
    <xf numFmtId="0" fontId="92" fillId="52" borderId="28" applyNumberFormat="0" applyProtection="0">
      <alignment horizontal="left" vertical="center" indent="1"/>
    </xf>
    <xf numFmtId="0" fontId="27" fillId="55" borderId="31" applyNumberFormat="0" applyProtection="0">
      <alignment horizontal="left" vertical="top" indent="1"/>
    </xf>
    <xf numFmtId="0" fontId="92" fillId="92" borderId="28" applyNumberFormat="0" applyProtection="0">
      <alignment horizontal="left" vertical="center" indent="1"/>
    </xf>
    <xf numFmtId="0" fontId="27" fillId="48" borderId="31" applyNumberFormat="0" applyProtection="0">
      <alignment horizontal="left" vertical="top" indent="1"/>
    </xf>
    <xf numFmtId="0" fontId="92" fillId="56" borderId="28" applyNumberFormat="0" applyProtection="0">
      <alignment horizontal="left" vertical="center" indent="1"/>
    </xf>
    <xf numFmtId="0" fontId="27" fillId="56" borderId="31" applyNumberFormat="0" applyProtection="0">
      <alignment horizontal="left" vertical="top" indent="1"/>
    </xf>
    <xf numFmtId="0" fontId="92" fillId="47" borderId="28" applyNumberFormat="0" applyProtection="0">
      <alignment horizontal="left" vertical="center" indent="1"/>
    </xf>
    <xf numFmtId="0" fontId="27" fillId="47" borderId="31" applyNumberFormat="0" applyProtection="0">
      <alignment horizontal="left" vertical="top" indent="1"/>
    </xf>
    <xf numFmtId="0" fontId="27" fillId="39" borderId="32" applyNumberFormat="0">
      <protection locked="0"/>
    </xf>
    <xf numFmtId="0" fontId="95" fillId="55" borderId="33" applyBorder="0"/>
    <xf numFmtId="4" fontId="96" fillId="88" borderId="31" applyNumberFormat="0" applyProtection="0">
      <alignment vertical="center"/>
    </xf>
    <xf numFmtId="4" fontId="93" fillId="93" borderId="5" applyNumberFormat="0" applyProtection="0">
      <alignment vertical="center"/>
    </xf>
    <xf numFmtId="4" fontId="96" fillId="52" borderId="31" applyNumberFormat="0" applyProtection="0">
      <alignment horizontal="left" vertical="center" indent="1"/>
    </xf>
    <xf numFmtId="0" fontId="96" fillId="88" borderId="31" applyNumberFormat="0" applyProtection="0">
      <alignment horizontal="left" vertical="top" indent="1"/>
    </xf>
    <xf numFmtId="4" fontId="92" fillId="0" borderId="28" applyNumberFormat="0" applyProtection="0">
      <alignment horizontal="right" vertical="center"/>
    </xf>
    <xf numFmtId="4" fontId="93" fillId="94" borderId="28" applyNumberFormat="0" applyProtection="0">
      <alignment horizontal="right" vertical="center"/>
    </xf>
    <xf numFmtId="4" fontId="92" fillId="59" borderId="28" applyNumberFormat="0" applyProtection="0">
      <alignment horizontal="left" vertical="center" indent="1"/>
    </xf>
    <xf numFmtId="0" fontId="96" fillId="48" borderId="31" applyNumberFormat="0" applyProtection="0">
      <alignment horizontal="left" vertical="top" indent="1"/>
    </xf>
    <xf numFmtId="4" fontId="97" fillId="41" borderId="26" applyNumberFormat="0" applyProtection="0">
      <alignment horizontal="left" vertical="center" indent="1"/>
    </xf>
    <xf numFmtId="0" fontId="92" fillId="95" borderId="5"/>
    <xf numFmtId="4" fontId="98" fillId="39" borderId="28" applyNumberFormat="0" applyProtection="0">
      <alignment horizontal="right" vertical="center"/>
    </xf>
    <xf numFmtId="0" fontId="99"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xf numFmtId="0" fontId="85" fillId="61" borderId="0" applyNumberFormat="0" applyBorder="0" applyAlignment="0" applyProtection="0"/>
    <xf numFmtId="0" fontId="85" fillId="65" borderId="0" applyNumberFormat="0" applyBorder="0" applyAlignment="0" applyProtection="0"/>
    <xf numFmtId="0" fontId="85" fillId="69" borderId="0" applyNumberFormat="0" applyBorder="0" applyAlignment="0" applyProtection="0"/>
    <xf numFmtId="0" fontId="85" fillId="73"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30">
    <xf numFmtId="0" fontId="0" fillId="0" borderId="0" xfId="0"/>
    <xf numFmtId="0" fontId="19" fillId="0" borderId="0" xfId="0" applyFont="1" applyBorder="1"/>
    <xf numFmtId="165" fontId="9" fillId="0" borderId="0" xfId="0" applyNumberFormat="1" applyFont="1" applyBorder="1"/>
    <xf numFmtId="0" fontId="9" fillId="0" borderId="0" xfId="20" applyFont="1" applyBorder="1" applyAlignment="1"/>
    <xf numFmtId="164" fontId="9" fillId="0" borderId="0" xfId="20" applyNumberFormat="1" applyFont="1" applyBorder="1" applyAlignment="1"/>
    <xf numFmtId="0" fontId="19" fillId="0" borderId="0" xfId="0" applyFont="1" applyBorder="1" applyAlignment="1">
      <alignment horizontal="center" vertical="center" wrapText="1"/>
    </xf>
    <xf numFmtId="0" fontId="19" fillId="0" borderId="0" xfId="0" applyFont="1" applyBorder="1" applyAlignment="1">
      <alignment horizontal="center"/>
    </xf>
    <xf numFmtId="0" fontId="20" fillId="2" borderId="0" xfId="0" applyFont="1" applyFill="1"/>
    <xf numFmtId="0" fontId="21" fillId="2" borderId="0" xfId="0" applyFont="1" applyFill="1"/>
    <xf numFmtId="0" fontId="20" fillId="2" borderId="0" xfId="0" applyFont="1" applyFill="1" applyAlignment="1"/>
    <xf numFmtId="0" fontId="22" fillId="2" borderId="0" xfId="0" applyFont="1" applyFill="1"/>
    <xf numFmtId="0" fontId="19" fillId="2" borderId="0" xfId="0" applyFont="1" applyFill="1"/>
    <xf numFmtId="0" fontId="19" fillId="2" borderId="0" xfId="0" applyFont="1" applyFill="1" applyAlignment="1"/>
    <xf numFmtId="165" fontId="12" fillId="0" borderId="0" xfId="0" applyNumberFormat="1" applyFont="1" applyBorder="1"/>
    <xf numFmtId="165" fontId="9" fillId="3" borderId="1" xfId="0" applyNumberFormat="1" applyFont="1" applyFill="1" applyBorder="1" applyAlignment="1">
      <alignment horizontal="center" vertical="center" wrapText="1"/>
    </xf>
    <xf numFmtId="0" fontId="14" fillId="0" borderId="0" xfId="20" applyFont="1" applyBorder="1" applyAlignment="1"/>
    <xf numFmtId="164" fontId="14" fillId="0" borderId="0" xfId="20" applyNumberFormat="1" applyFont="1" applyBorder="1" applyAlignment="1"/>
    <xf numFmtId="165" fontId="13" fillId="0" borderId="0" xfId="0" applyNumberFormat="1" applyFont="1" applyBorder="1" applyAlignment="1">
      <alignment horizontal="left" vertical="center"/>
    </xf>
    <xf numFmtId="164" fontId="9" fillId="4" borderId="2" xfId="20" applyNumberFormat="1" applyFont="1" applyFill="1" applyBorder="1" applyAlignment="1">
      <alignment horizontal="center"/>
    </xf>
    <xf numFmtId="164" fontId="9" fillId="4" borderId="0" xfId="20" applyNumberFormat="1" applyFont="1" applyFill="1" applyBorder="1" applyAlignment="1">
      <alignment horizontal="center"/>
    </xf>
    <xf numFmtId="0" fontId="9" fillId="4" borderId="0" xfId="20" applyFont="1" applyFill="1" applyBorder="1" applyAlignment="1">
      <alignment horizontal="center"/>
    </xf>
    <xf numFmtId="167" fontId="9" fillId="4" borderId="2" xfId="20" applyNumberFormat="1" applyFont="1" applyFill="1" applyBorder="1" applyAlignment="1">
      <alignment horizontal="center"/>
    </xf>
    <xf numFmtId="165" fontId="9" fillId="0" borderId="3" xfId="0" applyNumberFormat="1" applyFont="1" applyFill="1" applyBorder="1" applyAlignment="1">
      <alignment horizontal="center"/>
    </xf>
    <xf numFmtId="167" fontId="9" fillId="0" borderId="3" xfId="20" applyNumberFormat="1" applyFont="1" applyFill="1" applyBorder="1" applyAlignment="1">
      <alignment horizontal="center"/>
    </xf>
    <xf numFmtId="0" fontId="23" fillId="2" borderId="0" xfId="0" applyFont="1" applyFill="1"/>
    <xf numFmtId="0" fontId="24" fillId="2" borderId="0" xfId="1" applyFont="1" applyFill="1" applyAlignment="1"/>
    <xf numFmtId="165" fontId="9" fillId="3" borderId="4" xfId="0" applyNumberFormat="1" applyFont="1" applyFill="1" applyBorder="1" applyAlignment="1">
      <alignment horizontal="center" vertical="center" wrapText="1"/>
    </xf>
    <xf numFmtId="166" fontId="9" fillId="0" borderId="0" xfId="0" applyNumberFormat="1" applyFont="1" applyBorder="1" applyAlignment="1">
      <alignment horizontal="center"/>
    </xf>
    <xf numFmtId="164" fontId="9" fillId="0" borderId="0" xfId="20" quotePrefix="1" applyNumberFormat="1" applyFont="1" applyBorder="1" applyAlignment="1">
      <alignment horizontal="center"/>
    </xf>
    <xf numFmtId="164" fontId="9" fillId="0" borderId="0" xfId="20" applyNumberFormat="1" applyFont="1" applyBorder="1" applyAlignment="1">
      <alignment horizontal="center"/>
    </xf>
    <xf numFmtId="164" fontId="19" fillId="0" borderId="0" xfId="0" applyNumberFormat="1" applyFont="1" applyBorder="1" applyAlignment="1">
      <alignment horizontal="center"/>
    </xf>
    <xf numFmtId="0" fontId="16" fillId="2" borderId="0" xfId="1" applyFont="1" applyFill="1" applyAlignment="1"/>
    <xf numFmtId="164" fontId="9" fillId="0" borderId="0" xfId="20" applyNumberFormat="1" applyFont="1" applyFill="1" applyBorder="1" applyAlignment="1">
      <alignment horizontal="center"/>
    </xf>
    <xf numFmtId="0" fontId="19" fillId="0" borderId="0" xfId="0" applyFont="1" applyBorder="1" applyAlignment="1">
      <alignment vertical="center"/>
    </xf>
    <xf numFmtId="165" fontId="6" fillId="3" borderId="1" xfId="0" applyNumberFormat="1" applyFont="1" applyFill="1" applyBorder="1" applyAlignment="1">
      <alignment horizontal="center" vertical="center" wrapText="1"/>
    </xf>
    <xf numFmtId="0" fontId="6" fillId="3" borderId="1" xfId="20" applyFont="1" applyFill="1" applyBorder="1" applyAlignment="1">
      <alignment horizontal="center" vertical="center" wrapText="1"/>
    </xf>
    <xf numFmtId="0" fontId="6" fillId="3" borderId="1" xfId="20" applyFont="1" applyFill="1" applyBorder="1" applyAlignment="1">
      <alignment horizontal="center" vertical="center" wrapText="1"/>
    </xf>
    <xf numFmtId="168" fontId="9" fillId="0" borderId="0" xfId="0" applyNumberFormat="1" applyFont="1" applyBorder="1" applyAlignment="1">
      <alignment horizontal="center"/>
    </xf>
    <xf numFmtId="164" fontId="6" fillId="3" borderId="1" xfId="20" applyNumberFormat="1" applyFont="1" applyFill="1" applyBorder="1" applyAlignment="1">
      <alignment horizontal="center" vertical="center" wrapText="1"/>
    </xf>
    <xf numFmtId="165" fontId="6" fillId="4" borderId="2" xfId="0" applyNumberFormat="1" applyFont="1" applyFill="1" applyBorder="1" applyAlignment="1">
      <alignment horizontal="center"/>
    </xf>
    <xf numFmtId="165" fontId="6" fillId="4" borderId="0" xfId="0" applyNumberFormat="1" applyFont="1" applyFill="1" applyBorder="1" applyAlignment="1">
      <alignment horizontal="center"/>
    </xf>
    <xf numFmtId="165" fontId="6" fillId="4" borderId="3" xfId="0" applyNumberFormat="1" applyFont="1" applyFill="1" applyBorder="1" applyAlignment="1">
      <alignment horizontal="center"/>
    </xf>
    <xf numFmtId="169" fontId="9" fillId="0" borderId="0" xfId="20" applyNumberFormat="1" applyFont="1" applyBorder="1" applyAlignment="1"/>
    <xf numFmtId="169" fontId="14" fillId="0" borderId="0" xfId="20" applyNumberFormat="1" applyFont="1" applyBorder="1" applyAlignment="1"/>
    <xf numFmtId="169" fontId="6" fillId="3" borderId="1" xfId="20" applyNumberFormat="1" applyFont="1" applyFill="1" applyBorder="1" applyAlignment="1">
      <alignment horizontal="center" vertical="center" wrapText="1"/>
    </xf>
    <xf numFmtId="169" fontId="9" fillId="0" borderId="0" xfId="20" quotePrefix="1" applyNumberFormat="1" applyFont="1" applyBorder="1" applyAlignment="1">
      <alignment horizontal="center"/>
    </xf>
    <xf numFmtId="169" fontId="9" fillId="0" borderId="0" xfId="20" applyNumberFormat="1" applyFont="1" applyBorder="1" applyAlignment="1">
      <alignment horizontal="center"/>
    </xf>
    <xf numFmtId="169" fontId="19" fillId="0" borderId="0" xfId="0" applyNumberFormat="1" applyFont="1" applyBorder="1" applyAlignment="1">
      <alignment horizontal="center"/>
    </xf>
    <xf numFmtId="169" fontId="6" fillId="3" borderId="5"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xf numFmtId="170" fontId="9" fillId="4" borderId="3" xfId="20" applyNumberFormat="1" applyFont="1" applyFill="1" applyBorder="1" applyAlignment="1">
      <alignment horizontal="center"/>
    </xf>
    <xf numFmtId="165" fontId="6" fillId="3" borderId="1" xfId="0" applyNumberFormat="1" applyFont="1" applyFill="1" applyBorder="1" applyAlignment="1">
      <alignment horizontal="center" vertical="center"/>
    </xf>
    <xf numFmtId="0" fontId="6" fillId="3" borderId="1" xfId="20" applyFont="1" applyFill="1" applyBorder="1" applyAlignment="1">
      <alignment horizontal="center" vertical="center"/>
    </xf>
    <xf numFmtId="0" fontId="9" fillId="3" borderId="1" xfId="20" applyFont="1" applyFill="1" applyBorder="1" applyAlignment="1">
      <alignment horizontal="center" vertical="center"/>
    </xf>
    <xf numFmtId="0" fontId="19" fillId="0" borderId="0" xfId="0" applyFont="1" applyBorder="1" applyAlignment="1">
      <alignment horizontal="center" vertical="center"/>
    </xf>
    <xf numFmtId="169" fontId="6" fillId="3" borderId="1" xfId="20" applyNumberFormat="1" applyFont="1" applyFill="1" applyBorder="1" applyAlignment="1">
      <alignment horizontal="center" vertical="center"/>
    </xf>
    <xf numFmtId="169" fontId="9" fillId="3" borderId="1" xfId="20" applyNumberFormat="1" applyFont="1" applyFill="1" applyBorder="1" applyAlignment="1">
      <alignment horizontal="center" vertical="center"/>
    </xf>
    <xf numFmtId="169" fontId="6" fillId="3" borderId="1" xfId="20" quotePrefix="1" applyNumberFormat="1" applyFont="1" applyFill="1" applyBorder="1" applyAlignment="1">
      <alignment horizontal="center" vertical="center"/>
    </xf>
    <xf numFmtId="0" fontId="6" fillId="3" borderId="1" xfId="20" quotePrefix="1" applyFont="1" applyFill="1" applyBorder="1" applyAlignment="1">
      <alignment horizontal="center" vertical="center"/>
    </xf>
    <xf numFmtId="165" fontId="6" fillId="3" borderId="4" xfId="0" applyNumberFormat="1" applyFont="1" applyFill="1" applyBorder="1" applyAlignment="1">
      <alignment horizontal="center" vertical="center"/>
    </xf>
    <xf numFmtId="169" fontId="9" fillId="3" borderId="6" xfId="20" applyNumberFormat="1" applyFont="1" applyFill="1" applyBorder="1" applyAlignment="1">
      <alignment horizontal="center" vertical="center"/>
    </xf>
    <xf numFmtId="169" fontId="9" fillId="3" borderId="4" xfId="20" applyNumberFormat="1" applyFont="1" applyFill="1" applyBorder="1" applyAlignment="1">
      <alignment horizontal="center" vertical="center"/>
    </xf>
    <xf numFmtId="169" fontId="9" fillId="3" borderId="5" xfId="20" applyNumberFormat="1" applyFont="1" applyFill="1" applyBorder="1" applyAlignment="1">
      <alignment horizontal="center" vertical="center"/>
    </xf>
    <xf numFmtId="0" fontId="5" fillId="4" borderId="0" xfId="20" quotePrefix="1" applyFont="1" applyFill="1" applyBorder="1" applyAlignment="1">
      <alignment horizontal="center"/>
    </xf>
    <xf numFmtId="164" fontId="5" fillId="3" borderId="1" xfId="20" applyNumberFormat="1" applyFont="1" applyFill="1" applyBorder="1" applyAlignment="1">
      <alignment horizontal="center" vertical="center" wrapText="1"/>
    </xf>
    <xf numFmtId="169" fontId="5" fillId="3" borderId="1" xfId="20" applyNumberFormat="1" applyFont="1" applyFill="1" applyBorder="1" applyAlignment="1">
      <alignment horizontal="center" vertical="center" wrapText="1"/>
    </xf>
    <xf numFmtId="14" fontId="5" fillId="2" borderId="1" xfId="20" applyNumberFormat="1" applyFont="1" applyFill="1" applyBorder="1" applyAlignment="1">
      <alignment horizontal="center" vertical="center"/>
    </xf>
    <xf numFmtId="0" fontId="9" fillId="0" borderId="0" xfId="20" quotePrefix="1" applyNumberFormat="1" applyFont="1" applyBorder="1" applyAlignment="1">
      <alignment horizontal="center"/>
    </xf>
    <xf numFmtId="0" fontId="5" fillId="0" borderId="0" xfId="20" quotePrefix="1" applyNumberFormat="1" applyFont="1" applyBorder="1" applyAlignment="1">
      <alignment horizontal="center"/>
    </xf>
    <xf numFmtId="164" fontId="5" fillId="0" borderId="0" xfId="20" applyNumberFormat="1" applyFont="1" applyBorder="1" applyAlignment="1">
      <alignment horizontal="center"/>
    </xf>
    <xf numFmtId="164" fontId="19" fillId="0" borderId="0" xfId="0" applyNumberFormat="1" applyFont="1" applyBorder="1" applyAlignment="1">
      <alignment horizontal="center"/>
    </xf>
    <xf numFmtId="171" fontId="5" fillId="0" borderId="0" xfId="20" applyNumberFormat="1" applyFont="1" applyBorder="1" applyAlignment="1">
      <alignment horizontal="center"/>
    </xf>
    <xf numFmtId="173" fontId="5" fillId="0" borderId="0" xfId="20" applyNumberFormat="1" applyFont="1" applyBorder="1" applyAlignment="1">
      <alignment horizontal="center"/>
    </xf>
    <xf numFmtId="173" fontId="19" fillId="0" borderId="0" xfId="0" applyNumberFormat="1" applyFont="1" applyBorder="1" applyAlignment="1">
      <alignment horizontal="center"/>
    </xf>
    <xf numFmtId="172" fontId="5" fillId="0" borderId="0" xfId="20" applyNumberFormat="1" applyFont="1" applyBorder="1" applyAlignment="1">
      <alignment horizontal="center"/>
    </xf>
    <xf numFmtId="173" fontId="5" fillId="0" borderId="0" xfId="20" quotePrefix="1" applyNumberFormat="1" applyFont="1" applyBorder="1" applyAlignment="1">
      <alignment horizontal="center"/>
    </xf>
    <xf numFmtId="171" fontId="19" fillId="0" borderId="0" xfId="0" applyNumberFormat="1" applyFont="1" applyBorder="1" applyAlignment="1">
      <alignment horizontal="center"/>
    </xf>
    <xf numFmtId="0" fontId="9" fillId="0" borderId="0" xfId="0" applyNumberFormat="1" applyFont="1" applyBorder="1"/>
    <xf numFmtId="0" fontId="19" fillId="0" borderId="0" xfId="0" applyNumberFormat="1" applyFont="1" applyBorder="1"/>
    <xf numFmtId="0" fontId="19" fillId="0" borderId="0" xfId="0" applyNumberFormat="1" applyFont="1" applyBorder="1" applyAlignment="1">
      <alignment horizontal="center" vertical="center" wrapText="1"/>
    </xf>
    <xf numFmtId="0" fontId="19" fillId="0" borderId="0" xfId="0" applyNumberFormat="1" applyFont="1" applyBorder="1" applyAlignment="1">
      <alignment horizontal="center" vertical="center"/>
    </xf>
    <xf numFmtId="0" fontId="7" fillId="0" borderId="0" xfId="0" applyNumberFormat="1" applyFont="1" applyFill="1" applyBorder="1" applyAlignment="1">
      <alignment horizontal="center"/>
    </xf>
    <xf numFmtId="0" fontId="9" fillId="0" borderId="0" xfId="20" applyNumberFormat="1" applyFont="1" applyFill="1" applyBorder="1" applyAlignment="1">
      <alignment horizontal="center"/>
    </xf>
    <xf numFmtId="0" fontId="9" fillId="0" borderId="0" xfId="0" applyNumberFormat="1" applyFont="1" applyBorder="1" applyAlignment="1">
      <alignment horizontal="center"/>
    </xf>
    <xf numFmtId="0" fontId="19" fillId="0" borderId="0" xfId="0" applyNumberFormat="1" applyFont="1" applyBorder="1" applyAlignment="1">
      <alignment horizontal="center"/>
    </xf>
    <xf numFmtId="0" fontId="25" fillId="2" borderId="0" xfId="0" applyFont="1" applyFill="1" applyAlignment="1">
      <alignment vertical="center"/>
    </xf>
    <xf numFmtId="165" fontId="5" fillId="2" borderId="1" xfId="20" applyNumberFormat="1" applyFont="1" applyFill="1" applyBorder="1" applyAlignment="1">
      <alignment horizontal="center" vertical="center"/>
    </xf>
    <xf numFmtId="171" fontId="5" fillId="0" borderId="0" xfId="20" quotePrefix="1" applyNumberFormat="1" applyFont="1" applyBorder="1" applyAlignment="1">
      <alignment horizontal="center"/>
    </xf>
    <xf numFmtId="169" fontId="5" fillId="3" borderId="6" xfId="20" applyNumberFormat="1" applyFont="1" applyFill="1" applyBorder="1" applyAlignment="1">
      <alignment horizontal="center" vertical="center" wrapText="1"/>
    </xf>
    <xf numFmtId="169" fontId="5" fillId="3" borderId="4"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xf>
    <xf numFmtId="165" fontId="5" fillId="0" borderId="0" xfId="0" applyNumberFormat="1" applyFont="1" applyFill="1" applyBorder="1" applyAlignment="1">
      <alignment horizontal="left"/>
    </xf>
    <xf numFmtId="164" fontId="5" fillId="0" borderId="0" xfId="20" applyNumberFormat="1" applyFont="1" applyFill="1" applyBorder="1" applyAlignment="1">
      <alignment horizontal="center"/>
    </xf>
    <xf numFmtId="14" fontId="5" fillId="0" borderId="1" xfId="20" applyNumberFormat="1" applyFont="1" applyFill="1" applyBorder="1" applyAlignment="1">
      <alignment horizontal="center" vertical="center"/>
    </xf>
    <xf numFmtId="0" fontId="19" fillId="0" borderId="0" xfId="0" applyFont="1"/>
    <xf numFmtId="166" fontId="5" fillId="0" borderId="0" xfId="0" applyNumberFormat="1" applyFont="1" applyBorder="1" applyAlignment="1">
      <alignment horizontal="center"/>
    </xf>
    <xf numFmtId="165" fontId="5" fillId="0" borderId="7" xfId="20" applyNumberFormat="1" applyFont="1" applyFill="1" applyBorder="1" applyAlignment="1">
      <alignment horizontal="center" vertical="center"/>
    </xf>
    <xf numFmtId="173" fontId="19" fillId="0" borderId="0" xfId="0" applyNumberFormat="1" applyFont="1" applyFill="1" applyBorder="1" applyAlignment="1">
      <alignment horizontal="center"/>
    </xf>
    <xf numFmtId="173" fontId="5" fillId="0" borderId="0" xfId="20" quotePrefix="1" applyNumberFormat="1" applyFont="1" applyFill="1" applyBorder="1" applyAlignment="1">
      <alignment horizontal="center"/>
    </xf>
    <xf numFmtId="169" fontId="9" fillId="0" borderId="0" xfId="20" applyNumberFormat="1" applyFont="1" applyFill="1" applyBorder="1" applyAlignment="1">
      <alignment horizontal="center"/>
    </xf>
    <xf numFmtId="0" fontId="19" fillId="0" borderId="0" xfId="0" applyFont="1" applyFill="1" applyBorder="1"/>
    <xf numFmtId="165" fontId="5" fillId="0" borderId="0" xfId="0" applyNumberFormat="1" applyFont="1" applyFill="1" applyBorder="1" applyAlignment="1">
      <alignment horizontal="center"/>
    </xf>
    <xf numFmtId="2" fontId="27" fillId="0" borderId="0" xfId="0" applyNumberFormat="1" applyFont="1" applyFill="1" applyAlignment="1">
      <alignment vertical="center" wrapText="1"/>
    </xf>
    <xf numFmtId="2" fontId="27" fillId="0" borderId="0" xfId="0" applyNumberFormat="1" applyFont="1" applyFill="1"/>
    <xf numFmtId="2" fontId="27" fillId="0" borderId="0" xfId="0" applyNumberFormat="1" applyFont="1" applyFill="1"/>
    <xf numFmtId="167" fontId="0" fillId="0" borderId="0" xfId="0" applyNumberFormat="1"/>
    <xf numFmtId="169" fontId="6" fillId="3" borderId="6" xfId="20" applyNumberFormat="1" applyFont="1" applyFill="1" applyBorder="1" applyAlignment="1">
      <alignment horizontal="center" vertical="center" wrapText="1"/>
    </xf>
    <xf numFmtId="2" fontId="27" fillId="0" borderId="0" xfId="0" applyNumberFormat="1" applyFont="1" applyFill="1" applyAlignment="1">
      <alignment vertical="center" wrapText="1"/>
    </xf>
    <xf numFmtId="2" fontId="27" fillId="0" borderId="0" xfId="0" applyNumberFormat="1" applyFont="1" applyFill="1"/>
    <xf numFmtId="164" fontId="5" fillId="0" borderId="0" xfId="20" applyNumberFormat="1" applyFont="1" applyBorder="1" applyAlignment="1">
      <alignment horizontal="center"/>
    </xf>
    <xf numFmtId="171" fontId="5" fillId="0" borderId="0" xfId="20" quotePrefix="1" applyNumberFormat="1" applyFont="1" applyBorder="1" applyAlignment="1">
      <alignment horizontal="center"/>
    </xf>
    <xf numFmtId="2" fontId="27" fillId="0" borderId="0" xfId="0" applyNumberFormat="1" applyFont="1" applyFill="1" applyAlignment="1">
      <alignment vertical="center" wrapText="1"/>
    </xf>
    <xf numFmtId="2" fontId="27" fillId="0" borderId="0" xfId="0" applyNumberFormat="1" applyFont="1" applyFill="1"/>
    <xf numFmtId="169" fontId="5" fillId="3" borderId="1" xfId="20" applyNumberFormat="1" applyFont="1" applyFill="1" applyBorder="1" applyAlignment="1">
      <alignment horizontal="center" vertical="center" wrapText="1"/>
    </xf>
    <xf numFmtId="171" fontId="5" fillId="0" borderId="0" xfId="20" quotePrefix="1" applyNumberFormat="1" applyFont="1" applyFill="1" applyBorder="1" applyAlignment="1">
      <alignment horizontal="center"/>
    </xf>
    <xf numFmtId="171" fontId="5" fillId="0" borderId="0" xfId="20" applyNumberFormat="1" applyFont="1" applyFill="1" applyBorder="1" applyAlignment="1">
      <alignment horizontal="center"/>
    </xf>
    <xf numFmtId="171" fontId="5" fillId="0" borderId="0" xfId="20" quotePrefix="1" applyNumberFormat="1" applyFont="1" applyBorder="1" applyAlignment="1">
      <alignment horizontal="center"/>
    </xf>
    <xf numFmtId="171" fontId="19" fillId="0" borderId="0" xfId="20" applyNumberFormat="1" applyFont="1" applyFill="1" applyBorder="1" applyAlignment="1">
      <alignment horizontal="center"/>
    </xf>
    <xf numFmtId="167" fontId="0" fillId="0" borderId="0" xfId="0" applyNumberFormat="1"/>
    <xf numFmtId="167" fontId="0" fillId="0" borderId="0" xfId="0" applyNumberFormat="1"/>
    <xf numFmtId="167" fontId="0" fillId="0" borderId="0" xfId="0" applyNumberFormat="1"/>
    <xf numFmtId="167" fontId="0" fillId="0" borderId="0" xfId="0" applyNumberFormat="1" applyFill="1"/>
    <xf numFmtId="167" fontId="0" fillId="0" borderId="0" xfId="0" applyNumberFormat="1"/>
    <xf numFmtId="167" fontId="0" fillId="0" borderId="0" xfId="0" applyNumberFormat="1" applyFill="1"/>
    <xf numFmtId="165" fontId="13" fillId="0" borderId="0" xfId="0" applyNumberFormat="1" applyFont="1" applyBorder="1" applyAlignment="1">
      <alignment horizontal="left" vertical="center" wrapText="1"/>
    </xf>
    <xf numFmtId="169" fontId="6" fillId="3" borderId="1" xfId="20" applyNumberFormat="1" applyFont="1" applyFill="1" applyBorder="1" applyAlignment="1">
      <alignment horizontal="center" vertical="center" wrapText="1"/>
    </xf>
    <xf numFmtId="169" fontId="9"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Orientacinė AKR norma</a:t>
            </a:r>
          </a:p>
        </c:rich>
      </c:tx>
      <c:overlay val="0"/>
      <c:spPr>
        <a:noFill/>
        <a:ln w="25400">
          <a:noFill/>
        </a:ln>
      </c:spPr>
    </c:title>
    <c:autoTitleDeleted val="0"/>
    <c:plotArea>
      <c:layout>
        <c:manualLayout>
          <c:layoutTarget val="inner"/>
          <c:xMode val="edge"/>
          <c:yMode val="edge"/>
          <c:x val="6.6427238022646676E-2"/>
          <c:y val="0.14469740434455744"/>
          <c:w val="0.86706995811808063"/>
          <c:h val="0.48217724351854135"/>
        </c:manualLayout>
      </c:layout>
      <c:barChart>
        <c:barDir val="col"/>
        <c:grouping val="stacked"/>
        <c:varyColors val="0"/>
        <c:ser>
          <c:idx val="2"/>
          <c:order val="3"/>
          <c:tx>
            <c:v>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1-F10E-4BFE-B99C-04BAAEB37FA5}"/>
              </c:ext>
            </c:extLst>
          </c:dPt>
          <c:dPt>
            <c:idx val="52"/>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3-F10E-4BFE-B99C-04BAAEB37FA5}"/>
              </c:ext>
            </c:extLst>
          </c:dPt>
          <c:dPt>
            <c:idx val="53"/>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5-F10E-4BFE-B99C-04BAAEB37FA5}"/>
              </c:ext>
            </c:extLst>
          </c:dPt>
          <c:dPt>
            <c:idx val="54"/>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7-F10E-4BFE-B99C-04BAAEB37FA5}"/>
              </c:ext>
            </c:extLst>
          </c:dPt>
          <c:dPt>
            <c:idx val="55"/>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9-F10E-4BFE-B99C-04BAAEB37FA5}"/>
              </c:ext>
            </c:extLst>
          </c:dPt>
          <c:dPt>
            <c:idx val="56"/>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B-F10E-4BFE-B99C-04BAAEB37FA5}"/>
              </c:ext>
            </c:extLst>
          </c:dPt>
          <c:dPt>
            <c:idx val="57"/>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D-F10E-4BFE-B99C-04BAAEB37FA5}"/>
              </c:ext>
            </c:extLst>
          </c:dPt>
          <c:dPt>
            <c:idx val="58"/>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F-F10E-4BFE-B99C-04BAAEB37FA5}"/>
              </c:ext>
            </c:extLst>
          </c:dPt>
          <c:dPt>
            <c:idx val="59"/>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11-F10E-4BFE-B99C-04BAAEB37FA5}"/>
              </c:ext>
            </c:extLst>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3.1249999999999334E-3</c:v>
                </c:pt>
                <c:pt idx="23" formatCode="0.0">
                  <c:v>0</c:v>
                </c:pt>
                <c:pt idx="24" formatCode="0.0">
                  <c:v>0</c:v>
                </c:pt>
                <c:pt idx="25" formatCode="0.0">
                  <c:v>0</c:v>
                </c:pt>
                <c:pt idx="26" formatCode="0.0">
                  <c:v>0</c:v>
                </c:pt>
                <c:pt idx="27" formatCode="0.0">
                  <c:v>0</c:v>
                </c:pt>
                <c:pt idx="28" formatCode="0.0">
                  <c:v>0</c:v>
                </c:pt>
                <c:pt idx="29" formatCode="0.0">
                  <c:v>0.50625000000000009</c:v>
                </c:pt>
                <c:pt idx="30" formatCode="0.0">
                  <c:v>1.028125</c:v>
                </c:pt>
                <c:pt idx="31" formatCode="0.0">
                  <c:v>0.73124999999999996</c:v>
                </c:pt>
                <c:pt idx="32" formatCode="0.0">
                  <c:v>1.046875</c:v>
                </c:pt>
                <c:pt idx="33" formatCode="0.0">
                  <c:v>1.121875</c:v>
                </c:pt>
                <c:pt idx="34" formatCode="0.0">
                  <c:v>1.4031250000000002</c:v>
                </c:pt>
                <c:pt idx="35" formatCode="0.0">
                  <c:v>1.371875</c:v>
                </c:pt>
                <c:pt idx="36" formatCode="0.0">
                  <c:v>1.8718750000000002</c:v>
                </c:pt>
                <c:pt idx="37" formatCode="0.0">
                  <c:v>2.1687499999999997</c:v>
                </c:pt>
                <c:pt idx="38" formatCode="0.0">
                  <c:v>2.4031249999999997</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2.3218749999999999</c:v>
                </c:pt>
                <c:pt idx="52" formatCode="0.0">
                  <c:v>2.4593749999999996</c:v>
                </c:pt>
                <c:pt idx="53" formatCode="0.0">
                  <c:v>2.5</c:v>
                </c:pt>
                <c:pt idx="54" formatCode="0.0">
                  <c:v>2.5</c:v>
                </c:pt>
                <c:pt idx="55" formatCode="0.0">
                  <c:v>2.5</c:v>
                </c:pt>
                <c:pt idx="56" formatCode="0.0">
                  <c:v>2.0218750000000001</c:v>
                </c:pt>
                <c:pt idx="57" formatCode="0.0">
                  <c:v>1.04375</c:v>
                </c:pt>
                <c:pt idx="58" formatCode="0.0">
                  <c:v>2.8124999999999956E-2</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extLst>
            <c:ext xmlns:c16="http://schemas.microsoft.com/office/drawing/2014/chart" uri="{C3380CC4-5D6E-409C-BE32-E72D297353CC}">
              <c16:uniqueId val="{00000012-F10E-4BFE-B99C-04BAAEB37FA5}"/>
            </c:ext>
          </c:extLst>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F10E-4BFE-B99C-04BAAEB37FA5}"/>
            </c:ext>
          </c:extLst>
        </c:ser>
        <c:dLbls>
          <c:showLegendKey val="0"/>
          <c:showVal val="0"/>
          <c:showCatName val="0"/>
          <c:showSerName val="0"/>
          <c:showPercent val="0"/>
          <c:showBubbleSize val="0"/>
        </c:dLbls>
        <c:gapWidth val="0"/>
        <c:overlap val="100"/>
        <c:axId val="168884224"/>
        <c:axId val="921786560"/>
      </c:barChart>
      <c:lineChart>
        <c:grouping val="standard"/>
        <c:varyColors val="0"/>
        <c:ser>
          <c:idx val="3"/>
          <c:order val="0"/>
          <c:tx>
            <c:v>Kredito ir BVP santykis</c:v>
          </c:tx>
          <c:spPr>
            <a:ln w="31750">
              <a:solidFill>
                <a:srgbClr val="000000"/>
              </a:solidFill>
              <a:prstDash val="solid"/>
            </a:ln>
          </c:spPr>
          <c:marker>
            <c:symbol val="none"/>
          </c:marker>
          <c:cat>
            <c:numRef>
              <c:f>'2.1.'!$A$12:$A$108</c:f>
              <c:numCache>
                <c:formatCode>yyyy\ mm</c:formatCode>
                <c:ptCount val="97"/>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numCache>
            </c:numRef>
          </c:cat>
          <c:val>
            <c:numRef>
              <c:f>'2.1.'!$B$12:$B$108</c:f>
              <c:numCache>
                <c:formatCode>0.0</c:formatCode>
                <c:ptCount val="97"/>
                <c:pt idx="0">
                  <c:v>21.75</c:v>
                </c:pt>
                <c:pt idx="1">
                  <c:v>22.1</c:v>
                </c:pt>
                <c:pt idx="2">
                  <c:v>22.38</c:v>
                </c:pt>
                <c:pt idx="3">
                  <c:v>22.75</c:v>
                </c:pt>
                <c:pt idx="4">
                  <c:v>20.440000000000001</c:v>
                </c:pt>
                <c:pt idx="5">
                  <c:v>20.88</c:v>
                </c:pt>
                <c:pt idx="6">
                  <c:v>23.32</c:v>
                </c:pt>
                <c:pt idx="7">
                  <c:v>22.4</c:v>
                </c:pt>
                <c:pt idx="8">
                  <c:v>23.57</c:v>
                </c:pt>
                <c:pt idx="9">
                  <c:v>24.55</c:v>
                </c:pt>
                <c:pt idx="10">
                  <c:v>25.39</c:v>
                </c:pt>
                <c:pt idx="11">
                  <c:v>26.64</c:v>
                </c:pt>
                <c:pt idx="12">
                  <c:v>28.43</c:v>
                </c:pt>
                <c:pt idx="13">
                  <c:v>30.05</c:v>
                </c:pt>
                <c:pt idx="14">
                  <c:v>29.82</c:v>
                </c:pt>
                <c:pt idx="15">
                  <c:v>28.12</c:v>
                </c:pt>
                <c:pt idx="16">
                  <c:v>29.34</c:v>
                </c:pt>
                <c:pt idx="17">
                  <c:v>28.96</c:v>
                </c:pt>
                <c:pt idx="18">
                  <c:v>30.17</c:v>
                </c:pt>
                <c:pt idx="19">
                  <c:v>29.27</c:v>
                </c:pt>
                <c:pt idx="20">
                  <c:v>27.91</c:v>
                </c:pt>
                <c:pt idx="21">
                  <c:v>27.01</c:v>
                </c:pt>
                <c:pt idx="22">
                  <c:v>29.36</c:v>
                </c:pt>
                <c:pt idx="23">
                  <c:v>28.74</c:v>
                </c:pt>
                <c:pt idx="24">
                  <c:v>27.67</c:v>
                </c:pt>
                <c:pt idx="25">
                  <c:v>28.29</c:v>
                </c:pt>
                <c:pt idx="26">
                  <c:v>29.81</c:v>
                </c:pt>
                <c:pt idx="27">
                  <c:v>29.4</c:v>
                </c:pt>
                <c:pt idx="28">
                  <c:v>29.93</c:v>
                </c:pt>
                <c:pt idx="29">
                  <c:v>33.07</c:v>
                </c:pt>
                <c:pt idx="30">
                  <c:v>36.14</c:v>
                </c:pt>
                <c:pt idx="31">
                  <c:v>36.29</c:v>
                </c:pt>
                <c:pt idx="32">
                  <c:v>38.58</c:v>
                </c:pt>
                <c:pt idx="33">
                  <c:v>39.96</c:v>
                </c:pt>
                <c:pt idx="34">
                  <c:v>42.14</c:v>
                </c:pt>
                <c:pt idx="35">
                  <c:v>43.26</c:v>
                </c:pt>
                <c:pt idx="36">
                  <c:v>46.45</c:v>
                </c:pt>
                <c:pt idx="37">
                  <c:v>49.21</c:v>
                </c:pt>
                <c:pt idx="38">
                  <c:v>51.9</c:v>
                </c:pt>
                <c:pt idx="39">
                  <c:v>55.5</c:v>
                </c:pt>
                <c:pt idx="40">
                  <c:v>58.85</c:v>
                </c:pt>
                <c:pt idx="41">
                  <c:v>61.29</c:v>
                </c:pt>
                <c:pt idx="42">
                  <c:v>64.69</c:v>
                </c:pt>
                <c:pt idx="43">
                  <c:v>74.13</c:v>
                </c:pt>
                <c:pt idx="44">
                  <c:v>77.099999999999994</c:v>
                </c:pt>
                <c:pt idx="45">
                  <c:v>80.09</c:v>
                </c:pt>
                <c:pt idx="46">
                  <c:v>83.1</c:v>
                </c:pt>
                <c:pt idx="47">
                  <c:v>88.56</c:v>
                </c:pt>
                <c:pt idx="48">
                  <c:v>87.2</c:v>
                </c:pt>
                <c:pt idx="49">
                  <c:v>87.94</c:v>
                </c:pt>
                <c:pt idx="50">
                  <c:v>84.34</c:v>
                </c:pt>
                <c:pt idx="51">
                  <c:v>81.790000000000006</c:v>
                </c:pt>
                <c:pt idx="52">
                  <c:v>82.4</c:v>
                </c:pt>
                <c:pt idx="53">
                  <c:v>84.74</c:v>
                </c:pt>
                <c:pt idx="54">
                  <c:v>86.76</c:v>
                </c:pt>
                <c:pt idx="55">
                  <c:v>87.7</c:v>
                </c:pt>
                <c:pt idx="56">
                  <c:v>85.94</c:v>
                </c:pt>
                <c:pt idx="57">
                  <c:v>82.71</c:v>
                </c:pt>
                <c:pt idx="58">
                  <c:v>78.459999999999994</c:v>
                </c:pt>
                <c:pt idx="59">
                  <c:v>76.5</c:v>
                </c:pt>
                <c:pt idx="60">
                  <c:v>74.77</c:v>
                </c:pt>
                <c:pt idx="61">
                  <c:v>73.31</c:v>
                </c:pt>
                <c:pt idx="62">
                  <c:v>68.61</c:v>
                </c:pt>
                <c:pt idx="63">
                  <c:v>67.569999999999993</c:v>
                </c:pt>
                <c:pt idx="64">
                  <c:v>67.62</c:v>
                </c:pt>
                <c:pt idx="65">
                  <c:v>66.599999999999994</c:v>
                </c:pt>
                <c:pt idx="66">
                  <c:v>65.28</c:v>
                </c:pt>
                <c:pt idx="67">
                  <c:v>66.11</c:v>
                </c:pt>
                <c:pt idx="68">
                  <c:v>63.82</c:v>
                </c:pt>
                <c:pt idx="69">
                  <c:v>63.48</c:v>
                </c:pt>
                <c:pt idx="70">
                  <c:v>62.3</c:v>
                </c:pt>
                <c:pt idx="71">
                  <c:v>61.84</c:v>
                </c:pt>
                <c:pt idx="72">
                  <c:v>61.06</c:v>
                </c:pt>
                <c:pt idx="73">
                  <c:v>60.18</c:v>
                </c:pt>
                <c:pt idx="74">
                  <c:v>58.34</c:v>
                </c:pt>
                <c:pt idx="75">
                  <c:v>59.63</c:v>
                </c:pt>
                <c:pt idx="76">
                  <c:v>60.2</c:v>
                </c:pt>
                <c:pt idx="77">
                  <c:v>60.96</c:v>
                </c:pt>
                <c:pt idx="78">
                  <c:v>59.93</c:v>
                </c:pt>
                <c:pt idx="79">
                  <c:v>62.09</c:v>
                </c:pt>
                <c:pt idx="80">
                  <c:v>63.48</c:v>
                </c:pt>
                <c:pt idx="81">
                  <c:v>64.569999999999993</c:v>
                </c:pt>
                <c:pt idx="82">
                  <c:v>63.16</c:v>
                </c:pt>
                <c:pt idx="83">
                  <c:v>63.92</c:v>
                </c:pt>
                <c:pt idx="84">
                  <c:v>64.09</c:v>
                </c:pt>
                <c:pt idx="85">
                  <c:v>64.87</c:v>
                </c:pt>
                <c:pt idx="86">
                  <c:v>64.36</c:v>
                </c:pt>
                <c:pt idx="87">
                  <c:v>62.49</c:v>
                </c:pt>
                <c:pt idx="88">
                  <c:v>64.09</c:v>
                </c:pt>
                <c:pt idx="89">
                  <c:v>64.510000000000005</c:v>
                </c:pt>
                <c:pt idx="90">
                  <c:v>63.08</c:v>
                </c:pt>
                <c:pt idx="91">
                  <c:v>63.08</c:v>
                </c:pt>
                <c:pt idx="92">
                  <c:v>64.08</c:v>
                </c:pt>
                <c:pt idx="93">
                  <c:v>63.79</c:v>
                </c:pt>
                <c:pt idx="94">
                  <c:v>62.1</c:v>
                </c:pt>
                <c:pt idx="95">
                  <c:v>62.8</c:v>
                </c:pt>
                <c:pt idx="96">
                  <c:v>62.08</c:v>
                </c:pt>
              </c:numCache>
            </c:numRef>
          </c:val>
          <c:smooth val="0"/>
          <c:extLst>
            <c:ext xmlns:c16="http://schemas.microsoft.com/office/drawing/2014/chart" uri="{C3380CC4-5D6E-409C-BE32-E72D297353CC}">
              <c16:uniqueId val="{00000014-F10E-4BFE-B99C-04BAAEB37FA5}"/>
            </c:ext>
          </c:extLst>
        </c:ser>
        <c:ser>
          <c:idx val="1"/>
          <c:order val="1"/>
          <c:tx>
            <c:v>Kredito ir BVP santykio ilgojo laikotarpio tendencija (apskaičiuota taikant prognozę)</c:v>
          </c:tx>
          <c:spPr>
            <a:ln w="31750">
              <a:solidFill>
                <a:srgbClr val="22772D"/>
              </a:solidFill>
            </a:ln>
          </c:spPr>
          <c:marker>
            <c:symbol val="none"/>
          </c:marker>
          <c:cat>
            <c:numRef>
              <c:f>'2.1.'!$A$12:$A$108</c:f>
              <c:numCache>
                <c:formatCode>yyyy\ mm</c:formatCode>
                <c:ptCount val="97"/>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numCache>
            </c:numRef>
          </c:cat>
          <c:val>
            <c:numRef>
              <c:f>'2.1.'!$C$12:$C$108</c:f>
              <c:numCache>
                <c:formatCode>General</c:formatCode>
                <c:ptCount val="97"/>
                <c:pt idx="19" formatCode="0.0">
                  <c:v>27.57</c:v>
                </c:pt>
                <c:pt idx="20" formatCode="0.0">
                  <c:v>27.39</c:v>
                </c:pt>
                <c:pt idx="21" formatCode="0.0">
                  <c:v>27.08</c:v>
                </c:pt>
                <c:pt idx="22" formatCode="0.0">
                  <c:v>27.34</c:v>
                </c:pt>
                <c:pt idx="23" formatCode="0.0">
                  <c:v>27.51</c:v>
                </c:pt>
                <c:pt idx="24" formatCode="0.0">
                  <c:v>27.46</c:v>
                </c:pt>
                <c:pt idx="25" formatCode="0.0">
                  <c:v>27.56</c:v>
                </c:pt>
                <c:pt idx="26" formatCode="0.0">
                  <c:v>27.93</c:v>
                </c:pt>
                <c:pt idx="27" formatCode="0.0">
                  <c:v>28.18</c:v>
                </c:pt>
                <c:pt idx="28" formatCode="0.0">
                  <c:v>28.51</c:v>
                </c:pt>
                <c:pt idx="29" formatCode="0.0">
                  <c:v>29.45</c:v>
                </c:pt>
                <c:pt idx="30" formatCode="0.0">
                  <c:v>30.85</c:v>
                </c:pt>
                <c:pt idx="31" formatCode="0.0">
                  <c:v>31.95</c:v>
                </c:pt>
                <c:pt idx="32" formatCode="0.0">
                  <c:v>33.229999999999997</c:v>
                </c:pt>
                <c:pt idx="33" formatCode="0.0">
                  <c:v>34.369999999999997</c:v>
                </c:pt>
                <c:pt idx="34" formatCode="0.0">
                  <c:v>35.659999999999997</c:v>
                </c:pt>
                <c:pt idx="35" formatCode="0.0">
                  <c:v>36.869999999999997</c:v>
                </c:pt>
                <c:pt idx="36" formatCode="0.0">
                  <c:v>38.46</c:v>
                </c:pt>
                <c:pt idx="37" formatCode="0.0">
                  <c:v>40.270000000000003</c:v>
                </c:pt>
                <c:pt idx="38" formatCode="0.0">
                  <c:v>42.21</c:v>
                </c:pt>
                <c:pt idx="39" formatCode="0.0">
                  <c:v>44.47</c:v>
                </c:pt>
                <c:pt idx="40" formatCode="0.0">
                  <c:v>46.84</c:v>
                </c:pt>
                <c:pt idx="41" formatCode="0.0">
                  <c:v>49.1</c:v>
                </c:pt>
                <c:pt idx="42" formatCode="0.0">
                  <c:v>51.5</c:v>
                </c:pt>
                <c:pt idx="43" formatCode="0.0">
                  <c:v>55.43</c:v>
                </c:pt>
                <c:pt idx="44" formatCode="0.0">
                  <c:v>59.02</c:v>
                </c:pt>
                <c:pt idx="45" formatCode="0.0">
                  <c:v>62.31</c:v>
                </c:pt>
                <c:pt idx="46" formatCode="0.0">
                  <c:v>65.27</c:v>
                </c:pt>
                <c:pt idx="47" formatCode="0.0">
                  <c:v>68.5</c:v>
                </c:pt>
                <c:pt idx="48" formatCode="0.0">
                  <c:v>70.59</c:v>
                </c:pt>
                <c:pt idx="49" formatCode="0.0">
                  <c:v>72.28</c:v>
                </c:pt>
                <c:pt idx="50" formatCode="0.0">
                  <c:v>72.67</c:v>
                </c:pt>
                <c:pt idx="51" formatCode="0.0">
                  <c:v>72.36</c:v>
                </c:pt>
                <c:pt idx="52" formatCode="0.0">
                  <c:v>72.53</c:v>
                </c:pt>
                <c:pt idx="53" formatCode="0.0">
                  <c:v>73.47</c:v>
                </c:pt>
                <c:pt idx="54" formatCode="0.0">
                  <c:v>75.010000000000005</c:v>
                </c:pt>
                <c:pt idx="55" formatCode="0.0">
                  <c:v>76.62</c:v>
                </c:pt>
                <c:pt idx="56" formatCode="0.0">
                  <c:v>77.48</c:v>
                </c:pt>
                <c:pt idx="57" formatCode="0.0">
                  <c:v>77.37</c:v>
                </c:pt>
                <c:pt idx="58" formatCode="0.0">
                  <c:v>76.37</c:v>
                </c:pt>
                <c:pt idx="59" formatCode="0.0">
                  <c:v>75.33</c:v>
                </c:pt>
                <c:pt idx="60" formatCode="0.0">
                  <c:v>74.459999999999994</c:v>
                </c:pt>
                <c:pt idx="61" formatCode="0.0">
                  <c:v>73.83</c:v>
                </c:pt>
                <c:pt idx="62" formatCode="0.0">
                  <c:v>72.59</c:v>
                </c:pt>
                <c:pt idx="63" formatCode="0.0">
                  <c:v>71.61</c:v>
                </c:pt>
                <c:pt idx="64" formatCode="0.0">
                  <c:v>71.099999999999994</c:v>
                </c:pt>
                <c:pt idx="65" formatCode="0.0">
                  <c:v>70.7</c:v>
                </c:pt>
                <c:pt idx="66" formatCode="0.0">
                  <c:v>70.34</c:v>
                </c:pt>
                <c:pt idx="67" formatCode="0.0">
                  <c:v>70.33</c:v>
                </c:pt>
                <c:pt idx="68" formatCode="0.0">
                  <c:v>69.86</c:v>
                </c:pt>
                <c:pt idx="69" formatCode="0.0">
                  <c:v>69.5</c:v>
                </c:pt>
                <c:pt idx="70" formatCode="0.0">
                  <c:v>69.03</c:v>
                </c:pt>
                <c:pt idx="71" formatCode="0.0">
                  <c:v>68.599999999999994</c:v>
                </c:pt>
                <c:pt idx="72" formatCode="0.0">
                  <c:v>68.2</c:v>
                </c:pt>
                <c:pt idx="73" formatCode="0.0">
                  <c:v>67.739999999999995</c:v>
                </c:pt>
                <c:pt idx="74" formatCode="0.0">
                  <c:v>67.040000000000006</c:v>
                </c:pt>
                <c:pt idx="75" formatCode="0.0">
                  <c:v>66.81</c:v>
                </c:pt>
                <c:pt idx="76" formatCode="0.0">
                  <c:v>66.81</c:v>
                </c:pt>
                <c:pt idx="77" formatCode="0.0">
                  <c:v>67.010000000000005</c:v>
                </c:pt>
                <c:pt idx="78" formatCode="0.0">
                  <c:v>66.95</c:v>
                </c:pt>
                <c:pt idx="79" formatCode="0.0">
                  <c:v>67.27</c:v>
                </c:pt>
                <c:pt idx="80" formatCode="0.0">
                  <c:v>67.77</c:v>
                </c:pt>
                <c:pt idx="81" formatCode="0.0">
                  <c:v>68.34</c:v>
                </c:pt>
                <c:pt idx="82" formatCode="0.0">
                  <c:v>68.41</c:v>
                </c:pt>
                <c:pt idx="83" formatCode="0.0">
                  <c:v>68.489999999999995</c:v>
                </c:pt>
                <c:pt idx="84" formatCode="0.0">
                  <c:v>68.510000000000005</c:v>
                </c:pt>
                <c:pt idx="85" formatCode="0.0">
                  <c:v>68.66</c:v>
                </c:pt>
                <c:pt idx="86" formatCode="0.0">
                  <c:v>68.69</c:v>
                </c:pt>
                <c:pt idx="87" formatCode="0.0">
                  <c:v>68.25</c:v>
                </c:pt>
                <c:pt idx="88" formatCode="0.0">
                  <c:v>68.22</c:v>
                </c:pt>
                <c:pt idx="89" formatCode="0.0">
                  <c:v>68.28</c:v>
                </c:pt>
                <c:pt idx="90" formatCode="0.0">
                  <c:v>68.05</c:v>
                </c:pt>
                <c:pt idx="91" formatCode="0.0">
                  <c:v>67.87</c:v>
                </c:pt>
                <c:pt idx="92" formatCode="0.0">
                  <c:v>67.88</c:v>
                </c:pt>
                <c:pt idx="93" formatCode="0.0">
                  <c:v>67.819999999999993</c:v>
                </c:pt>
                <c:pt idx="94" formatCode="0.0">
                  <c:v>67.44</c:v>
                </c:pt>
                <c:pt idx="95" formatCode="0.0">
                  <c:v>67.25</c:v>
                </c:pt>
                <c:pt idx="96" formatCode="0.0">
                  <c:v>66.92</c:v>
                </c:pt>
              </c:numCache>
            </c:numRef>
          </c:val>
          <c:smooth val="0"/>
          <c:extLst>
            <c:ext xmlns:c16="http://schemas.microsoft.com/office/drawing/2014/chart" uri="{C3380CC4-5D6E-409C-BE32-E72D297353CC}">
              <c16:uniqueId val="{00000015-F10E-4BFE-B99C-04BAAEB37FA5}"/>
            </c:ext>
          </c:extLst>
        </c:ser>
        <c:ser>
          <c:idx val="0"/>
          <c:order val="2"/>
          <c:tx>
            <c:v>Kredito ir BVP santykio atotrūkis nuo ilgojo laikotarpio tendencijos (apskaičiuotas taikant prognozę, proc.p.)</c:v>
          </c:tx>
          <c:spPr>
            <a:ln w="31750">
              <a:solidFill>
                <a:srgbClr val="AE2C29"/>
              </a:solidFill>
              <a:prstDash val="solid"/>
            </a:ln>
          </c:spPr>
          <c:marker>
            <c:symbol val="none"/>
          </c:marker>
          <c:cat>
            <c:numRef>
              <c:f>'2.1.'!$A$12:$A$108</c:f>
              <c:numCache>
                <c:formatCode>yyyy\ mm</c:formatCode>
                <c:ptCount val="97"/>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numCache>
            </c:numRef>
          </c:cat>
          <c:val>
            <c:numRef>
              <c:f>'2.1.'!$D$12:$D$108</c:f>
              <c:numCache>
                <c:formatCode>General</c:formatCode>
                <c:ptCount val="97"/>
                <c:pt idx="19" formatCode="___#0.0;\ \–#0.0;\ ___0.0">
                  <c:v>1.71</c:v>
                </c:pt>
                <c:pt idx="20" formatCode="___#0.0;\ \–#0.0;\ ___0.0">
                  <c:v>0.52</c:v>
                </c:pt>
                <c:pt idx="21" formatCode="___#0.0;\ \–#0.0;\ ___0.0">
                  <c:v>-0.06</c:v>
                </c:pt>
                <c:pt idx="22" formatCode="___#0.0;\ \–#0.0;\ ___0.0">
                  <c:v>2.0099999999999998</c:v>
                </c:pt>
                <c:pt idx="23" formatCode="___#0.0;\ \–#0.0;\ ___0.0">
                  <c:v>1.22</c:v>
                </c:pt>
                <c:pt idx="24" formatCode="___#0.0;\ \–#0.0;\ ___0.0">
                  <c:v>0.2</c:v>
                </c:pt>
                <c:pt idx="25" formatCode="___#0.0;\ \–#0.0;\ ___0.0">
                  <c:v>0.73</c:v>
                </c:pt>
                <c:pt idx="26" formatCode="___#0.0;\ \–#0.0;\ ___0.0">
                  <c:v>1.89</c:v>
                </c:pt>
                <c:pt idx="27" formatCode="___#0.0;\ \–#0.0;\ ___0.0">
                  <c:v>1.22</c:v>
                </c:pt>
                <c:pt idx="28" formatCode="___#0.0;\ \–#0.0;\ ___0.0">
                  <c:v>1.42</c:v>
                </c:pt>
                <c:pt idx="29" formatCode="___#0.0;\ \–#0.0;\ ___0.0">
                  <c:v>3.62</c:v>
                </c:pt>
                <c:pt idx="30" formatCode="___#0.0;\ \–#0.0;\ ___0.0">
                  <c:v>5.29</c:v>
                </c:pt>
                <c:pt idx="31" formatCode="___#0.0;\ \–#0.0;\ ___0.0">
                  <c:v>4.34</c:v>
                </c:pt>
                <c:pt idx="32" formatCode="___#0.0;\ \–#0.0;\ ___0.0">
                  <c:v>5.35</c:v>
                </c:pt>
                <c:pt idx="33" formatCode="___#0.0;\ \–#0.0;\ ___0.0">
                  <c:v>5.59</c:v>
                </c:pt>
                <c:pt idx="34" formatCode="___#0.0;\ \–#0.0;\ ___0.0">
                  <c:v>6.49</c:v>
                </c:pt>
                <c:pt idx="35" formatCode="___#0.0;\ \–#0.0;\ ___0.0">
                  <c:v>6.39</c:v>
                </c:pt>
                <c:pt idx="36" formatCode="___#0.0;\ \–#0.0;\ ___0.0">
                  <c:v>7.99</c:v>
                </c:pt>
                <c:pt idx="37" formatCode="___#0.0;\ \–#0.0;\ ___0.0">
                  <c:v>8.94</c:v>
                </c:pt>
                <c:pt idx="38" formatCode="___#0.0;\ \–#0.0;\ ___0.0">
                  <c:v>9.69</c:v>
                </c:pt>
                <c:pt idx="39" formatCode="___#0.0;\ \–#0.0;\ ___0.0">
                  <c:v>11.03</c:v>
                </c:pt>
                <c:pt idx="40" formatCode="___#0.0;\ \–#0.0;\ ___0.0">
                  <c:v>12.01</c:v>
                </c:pt>
                <c:pt idx="41" formatCode="___#0.0;\ \–#0.0;\ ___0.0">
                  <c:v>12.19</c:v>
                </c:pt>
                <c:pt idx="42" formatCode="___#0.0;\ \–#0.0;\ ___0.0">
                  <c:v>13.19</c:v>
                </c:pt>
                <c:pt idx="43" formatCode="___#0.0;\ \–#0.0;\ ___0.0">
                  <c:v>18.7</c:v>
                </c:pt>
                <c:pt idx="44" formatCode="___#0.0;\ \–#0.0;\ ___0.0">
                  <c:v>18.079999999999998</c:v>
                </c:pt>
                <c:pt idx="45" formatCode="___#0.0;\ \–#0.0;\ ___0.0">
                  <c:v>17.77</c:v>
                </c:pt>
                <c:pt idx="46" formatCode="___#0.0;\ \–#0.0;\ ___0.0">
                  <c:v>17.829999999999998</c:v>
                </c:pt>
                <c:pt idx="47" formatCode="___#0.0;\ \–#0.0;\ ___0.0">
                  <c:v>20.059999999999999</c:v>
                </c:pt>
                <c:pt idx="48" formatCode="___#0.0;\ \–#0.0;\ ___0.0">
                  <c:v>16.61</c:v>
                </c:pt>
                <c:pt idx="49" formatCode="___#0.0;\ \–#0.0;\ ___0.0">
                  <c:v>15.66</c:v>
                </c:pt>
                <c:pt idx="50" formatCode="___#0.0;\ \–#0.0;\ ___0.0">
                  <c:v>11.68</c:v>
                </c:pt>
                <c:pt idx="51" formatCode="___#0.0;\ \–#0.0;\ ___0.0">
                  <c:v>9.43</c:v>
                </c:pt>
                <c:pt idx="52" formatCode="___#0.0;\ \–#0.0;\ ___0.0">
                  <c:v>9.8699999999999992</c:v>
                </c:pt>
                <c:pt idx="53" formatCode="___#0.0;\ \–#0.0;\ ___0.0">
                  <c:v>11.27</c:v>
                </c:pt>
                <c:pt idx="54" formatCode="___#0.0;\ \–#0.0;\ ___0.0">
                  <c:v>11.74</c:v>
                </c:pt>
                <c:pt idx="55" formatCode="___#0.0;\ \–#0.0;\ ___0.0">
                  <c:v>11.08</c:v>
                </c:pt>
                <c:pt idx="56" formatCode="___#0.0;\ \–#0.0;\ ___0.0">
                  <c:v>8.4700000000000006</c:v>
                </c:pt>
                <c:pt idx="57" formatCode="___#0.0;\ \–#0.0;\ ___0.0">
                  <c:v>5.34</c:v>
                </c:pt>
                <c:pt idx="58" formatCode="___#0.0;\ \–#0.0;\ ___0.0">
                  <c:v>2.09</c:v>
                </c:pt>
                <c:pt idx="59" formatCode="___#0.0;\ \–#0.0;\ ___0.0">
                  <c:v>1.17</c:v>
                </c:pt>
                <c:pt idx="60" formatCode="___#0.0;\ \–#0.0;\ ___0.0">
                  <c:v>0.31</c:v>
                </c:pt>
                <c:pt idx="61" formatCode="___#0.0;\ \–#0.0;\ ___0.0">
                  <c:v>-0.51</c:v>
                </c:pt>
                <c:pt idx="62" formatCode="___#0.0;\ \–#0.0;\ ___0.0">
                  <c:v>-3.98</c:v>
                </c:pt>
                <c:pt idx="63" formatCode="___#0.0;\ \–#0.0;\ ___0.0">
                  <c:v>-4.04</c:v>
                </c:pt>
                <c:pt idx="64" formatCode="___#0.0;\ \–#0.0;\ ___0.0">
                  <c:v>-3.48</c:v>
                </c:pt>
                <c:pt idx="65" formatCode="___#0.0;\ \–#0.0;\ ___0.0">
                  <c:v>-4.0999999999999996</c:v>
                </c:pt>
                <c:pt idx="66" formatCode="___#0.0;\ \–#0.0;\ ___0.0">
                  <c:v>-5.0599999999999996</c:v>
                </c:pt>
                <c:pt idx="67" formatCode="___#0.0;\ \–#0.0;\ ___0.0">
                  <c:v>-4.22</c:v>
                </c:pt>
                <c:pt idx="68" formatCode="___#0.0;\ \–#0.0;\ ___0.0">
                  <c:v>-6.04</c:v>
                </c:pt>
                <c:pt idx="69" formatCode="___#0.0;\ \–#0.0;\ ___0.0">
                  <c:v>-6.02</c:v>
                </c:pt>
                <c:pt idx="70" formatCode="___#0.0;\ \–#0.0;\ ___0.0">
                  <c:v>-6.73</c:v>
                </c:pt>
                <c:pt idx="71" formatCode="___#0.0;\ \–#0.0;\ ___0.0">
                  <c:v>-6.76</c:v>
                </c:pt>
                <c:pt idx="72" formatCode="___#0.0;\ \–#0.0;\ ___0.0">
                  <c:v>-7.15</c:v>
                </c:pt>
                <c:pt idx="73" formatCode="___#0.0;\ \–#0.0;\ ___0.0">
                  <c:v>-7.57</c:v>
                </c:pt>
                <c:pt idx="74" formatCode="___#0.0;\ \–#0.0;\ ___0.0">
                  <c:v>-8.6999999999999993</c:v>
                </c:pt>
                <c:pt idx="75" formatCode="___#0.0;\ \–#0.0;\ ___0.0">
                  <c:v>-7.18</c:v>
                </c:pt>
                <c:pt idx="76" formatCode="___#0.0;\ \–#0.0;\ ___0.0">
                  <c:v>-6.61</c:v>
                </c:pt>
                <c:pt idx="77" formatCode="___#0.0;\ \–#0.0;\ ___0.0">
                  <c:v>-6.06</c:v>
                </c:pt>
                <c:pt idx="78" formatCode="___#0.0;\ \–#0.0;\ ___0.0">
                  <c:v>-7.02</c:v>
                </c:pt>
                <c:pt idx="79" formatCode="___#0.0;\ \–#0.0;\ ___0.0">
                  <c:v>-5.18</c:v>
                </c:pt>
                <c:pt idx="80" formatCode="___#0.0;\ \–#0.0;\ ___0.0">
                  <c:v>-4.29</c:v>
                </c:pt>
                <c:pt idx="81" formatCode="___#0.0;\ \–#0.0;\ ___0.0">
                  <c:v>-3.76</c:v>
                </c:pt>
                <c:pt idx="82" formatCode="___#0.0;\ \–#0.0;\ ___0.0">
                  <c:v>-5.25</c:v>
                </c:pt>
                <c:pt idx="83" formatCode="___#0.0;\ \–#0.0;\ ___0.0">
                  <c:v>-4.57</c:v>
                </c:pt>
                <c:pt idx="84" formatCode="___#0.0;\ \–#0.0;\ ___0.0">
                  <c:v>-4.42</c:v>
                </c:pt>
                <c:pt idx="85" formatCode="___#0.0;\ \–#0.0;\ ___0.0">
                  <c:v>-3.8</c:v>
                </c:pt>
                <c:pt idx="86" formatCode="___#0.0;\ \–#0.0;\ ___0.0">
                  <c:v>-4.33</c:v>
                </c:pt>
                <c:pt idx="87" formatCode="___#0.0;\ \–#0.0;\ ___0.0">
                  <c:v>-5.76</c:v>
                </c:pt>
                <c:pt idx="88" formatCode="___#0.0;\ \–#0.0;\ ___0.0">
                  <c:v>-4.13</c:v>
                </c:pt>
                <c:pt idx="89" formatCode="___#0.0;\ \–#0.0;\ ___0.0">
                  <c:v>-3.76</c:v>
                </c:pt>
                <c:pt idx="90" formatCode="___#0.0;\ \–#0.0;\ ___0.0">
                  <c:v>-4.96</c:v>
                </c:pt>
                <c:pt idx="91" formatCode="___#0.0;\ \–#0.0;\ ___0.0">
                  <c:v>-4.79</c:v>
                </c:pt>
                <c:pt idx="92" formatCode="___#0.0;\ \–#0.0;\ ___0.0">
                  <c:v>-3.8</c:v>
                </c:pt>
                <c:pt idx="93" formatCode="___#0.0;\ \–#0.0;\ ___0.0">
                  <c:v>-4.03</c:v>
                </c:pt>
                <c:pt idx="94" formatCode="___#0.0;\ \–#0.0;\ ___0.0">
                  <c:v>-5.34</c:v>
                </c:pt>
                <c:pt idx="95" formatCode="___#0.0;\ \–#0.0;\ ___0.0">
                  <c:v>-4.45</c:v>
                </c:pt>
                <c:pt idx="96" formatCode="___#0.0;\ \–#0.0;\ ___0.0">
                  <c:v>-4.84</c:v>
                </c:pt>
              </c:numCache>
            </c:numRef>
          </c:val>
          <c:smooth val="0"/>
          <c:extLst>
            <c:ext xmlns:c16="http://schemas.microsoft.com/office/drawing/2014/chart" uri="{C3380CC4-5D6E-409C-BE32-E72D297353CC}">
              <c16:uniqueId val="{00000016-F10E-4BFE-B99C-04BAAEB37FA5}"/>
            </c:ext>
          </c:extLst>
        </c:ser>
        <c:dLbls>
          <c:showLegendKey val="0"/>
          <c:showVal val="0"/>
          <c:showCatName val="0"/>
          <c:showSerName val="0"/>
          <c:showPercent val="0"/>
          <c:showBubbleSize val="0"/>
        </c:dLbls>
        <c:marker val="1"/>
        <c:smooth val="0"/>
        <c:axId val="168883712"/>
        <c:axId val="921785984"/>
      </c:lineChart>
      <c:catAx>
        <c:axId val="168883712"/>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921785984"/>
        <c:crossesAt val="0"/>
        <c:auto val="0"/>
        <c:lblAlgn val="ctr"/>
        <c:lblOffset val="100"/>
        <c:tickLblSkip val="8"/>
        <c:tickMarkSkip val="8"/>
        <c:noMultiLvlLbl val="0"/>
      </c:catAx>
      <c:valAx>
        <c:axId val="921785984"/>
        <c:scaling>
          <c:orientation val="minMax"/>
          <c:max val="100"/>
          <c:min val="-2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68883712"/>
        <c:crosses val="autoZero"/>
        <c:crossBetween val="between"/>
        <c:majorUnit val="20"/>
      </c:valAx>
      <c:dateAx>
        <c:axId val="168884224"/>
        <c:scaling>
          <c:orientation val="minMax"/>
        </c:scaling>
        <c:delete val="1"/>
        <c:axPos val="b"/>
        <c:numFmt formatCode="yyyy\ mm" sourceLinked="1"/>
        <c:majorTickMark val="out"/>
        <c:minorTickMark val="none"/>
        <c:tickLblPos val="nextTo"/>
        <c:crossAx val="921786560"/>
        <c:crosses val="autoZero"/>
        <c:auto val="1"/>
        <c:lblOffset val="100"/>
        <c:baseTimeUnit val="months"/>
      </c:dateAx>
      <c:valAx>
        <c:axId val="921786560"/>
        <c:scaling>
          <c:orientation val="minMax"/>
          <c:max val="3"/>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68884224"/>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3.6885210228967028E-2"/>
          <c:y val="0.69278996865203757"/>
          <c:w val="0.82479506336017105"/>
          <c:h val="0.15203761755485889"/>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Standartizuota orientacinė AKR norma</a:t>
            </a:r>
          </a:p>
        </c:rich>
      </c:tx>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Standartizuota 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1-75F7-4C9F-B54A-6B463E014EFB}"/>
              </c:ext>
            </c:extLst>
          </c:dPt>
          <c:dPt>
            <c:idx val="52"/>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3-75F7-4C9F-B54A-6B463E014EFB}"/>
              </c:ext>
            </c:extLst>
          </c:dPt>
          <c:dPt>
            <c:idx val="53"/>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5-75F7-4C9F-B54A-6B463E014EFB}"/>
              </c:ext>
            </c:extLst>
          </c:dPt>
          <c:dPt>
            <c:idx val="54"/>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7-75F7-4C9F-B54A-6B463E014EFB}"/>
              </c:ext>
            </c:extLst>
          </c:dPt>
          <c:dPt>
            <c:idx val="55"/>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9-75F7-4C9F-B54A-6B463E014EFB}"/>
              </c:ext>
            </c:extLst>
          </c:dPt>
          <c:dPt>
            <c:idx val="56"/>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B-75F7-4C9F-B54A-6B463E014EFB}"/>
              </c:ext>
            </c:extLst>
          </c:dPt>
          <c:dPt>
            <c:idx val="57"/>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D-75F7-4C9F-B54A-6B463E014EFB}"/>
              </c:ext>
            </c:extLst>
          </c:dPt>
          <c:dPt>
            <c:idx val="58"/>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0F-75F7-4C9F-B54A-6B463E014EFB}"/>
              </c:ext>
            </c:extLst>
          </c:dPt>
          <c:dPt>
            <c:idx val="59"/>
            <c:invertIfNegative val="0"/>
            <c:bubble3D val="0"/>
            <c:spPr>
              <a:pattFill prst="smCheck">
                <a:fgClr>
                  <a:srgbClr val="9B8857"/>
                </a:fgClr>
                <a:bgClr>
                  <a:srgbClr val="FFFFFF">
                    <a:lumMod val="75000"/>
                  </a:srgbClr>
                </a:bgClr>
              </a:pattFill>
              <a:ln>
                <a:noFill/>
              </a:ln>
            </c:spPr>
            <c:extLst>
              <c:ext xmlns:c16="http://schemas.microsoft.com/office/drawing/2014/chart" uri="{C3380CC4-5D6E-409C-BE32-E72D297353CC}">
                <c16:uniqueId val="{00000011-75F7-4C9F-B54A-6B463E014EFB}"/>
              </c:ext>
            </c:extLst>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0.52500000000000013</c:v>
                </c:pt>
                <c:pt idx="31" formatCode="0.0">
                  <c:v>0.31562499999999993</c:v>
                </c:pt>
                <c:pt idx="32" formatCode="0.0">
                  <c:v>0.71562499999999996</c:v>
                </c:pt>
                <c:pt idx="33" formatCode="0.0">
                  <c:v>0.8125</c:v>
                </c:pt>
                <c:pt idx="34" formatCode="0.0">
                  <c:v>1.1156250000000001</c:v>
                </c:pt>
                <c:pt idx="35" formatCode="0.0">
                  <c:v>1.0843749999999999</c:v>
                </c:pt>
                <c:pt idx="36" formatCode="0.0">
                  <c:v>1.6312500000000001</c:v>
                </c:pt>
                <c:pt idx="37" formatCode="0.0">
                  <c:v>1.9937500000000004</c:v>
                </c:pt>
                <c:pt idx="38" formatCode="0.0">
                  <c:v>2.2906249999999999</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2.4406250000000003</c:v>
                </c:pt>
                <c:pt idx="51" formatCode="0.0">
                  <c:v>1.0531250000000001</c:v>
                </c:pt>
                <c:pt idx="52" formatCode="0.0">
                  <c:v>0.6875</c:v>
                </c:pt>
                <c:pt idx="53" formatCode="0.0">
                  <c:v>0.84375</c:v>
                </c:pt>
                <c:pt idx="54" formatCode="0.0">
                  <c:v>0.89687500000000009</c:v>
                </c:pt>
                <c:pt idx="55" formatCode="0.0">
                  <c:v>0.62812499999999982</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extLst>
            <c:ext xmlns:c16="http://schemas.microsoft.com/office/drawing/2014/chart" uri="{C3380CC4-5D6E-409C-BE32-E72D297353CC}">
              <c16:uniqueId val="{00000012-75F7-4C9F-B54A-6B463E014EFB}"/>
            </c:ext>
          </c:extLst>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75F7-4C9F-B54A-6B463E014EFB}"/>
            </c:ext>
          </c:extLst>
        </c:ser>
        <c:dLbls>
          <c:showLegendKey val="0"/>
          <c:showVal val="0"/>
          <c:showCatName val="0"/>
          <c:showSerName val="0"/>
          <c:showPercent val="0"/>
          <c:showBubbleSize val="0"/>
        </c:dLbls>
        <c:gapWidth val="0"/>
        <c:overlap val="100"/>
        <c:axId val="207599616"/>
        <c:axId val="207316096"/>
      </c:barChart>
      <c:lineChart>
        <c:grouping val="standard"/>
        <c:varyColors val="0"/>
        <c:ser>
          <c:idx val="3"/>
          <c:order val="0"/>
          <c:tx>
            <c:v>Kredito ir BVP santykis</c:v>
          </c:tx>
          <c:spPr>
            <a:ln w="31750">
              <a:solidFill>
                <a:srgbClr val="000000"/>
              </a:solidFill>
              <a:prstDash val="solid"/>
            </a:ln>
          </c:spPr>
          <c:marker>
            <c:symbol val="none"/>
          </c:marker>
          <c:cat>
            <c:numRef>
              <c:f>'2.2.'!$A$12:$A$108</c:f>
              <c:numCache>
                <c:formatCode>yyyy\ mm</c:formatCode>
                <c:ptCount val="97"/>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numCache>
            </c:numRef>
          </c:cat>
          <c:val>
            <c:numRef>
              <c:f>'2.1.'!$B$12:$B$108</c:f>
              <c:numCache>
                <c:formatCode>0.0</c:formatCode>
                <c:ptCount val="97"/>
                <c:pt idx="0">
                  <c:v>21.75</c:v>
                </c:pt>
                <c:pt idx="1">
                  <c:v>22.1</c:v>
                </c:pt>
                <c:pt idx="2">
                  <c:v>22.38</c:v>
                </c:pt>
                <c:pt idx="3">
                  <c:v>22.75</c:v>
                </c:pt>
                <c:pt idx="4">
                  <c:v>20.440000000000001</c:v>
                </c:pt>
                <c:pt idx="5">
                  <c:v>20.88</c:v>
                </c:pt>
                <c:pt idx="6">
                  <c:v>23.32</c:v>
                </c:pt>
                <c:pt idx="7">
                  <c:v>22.4</c:v>
                </c:pt>
                <c:pt idx="8">
                  <c:v>23.57</c:v>
                </c:pt>
                <c:pt idx="9">
                  <c:v>24.55</c:v>
                </c:pt>
                <c:pt idx="10">
                  <c:v>25.39</c:v>
                </c:pt>
                <c:pt idx="11">
                  <c:v>26.64</c:v>
                </c:pt>
                <c:pt idx="12">
                  <c:v>28.43</c:v>
                </c:pt>
                <c:pt idx="13">
                  <c:v>30.05</c:v>
                </c:pt>
                <c:pt idx="14">
                  <c:v>29.82</c:v>
                </c:pt>
                <c:pt idx="15">
                  <c:v>28.12</c:v>
                </c:pt>
                <c:pt idx="16">
                  <c:v>29.34</c:v>
                </c:pt>
                <c:pt idx="17">
                  <c:v>28.96</c:v>
                </c:pt>
                <c:pt idx="18">
                  <c:v>30.17</c:v>
                </c:pt>
                <c:pt idx="19">
                  <c:v>29.27</c:v>
                </c:pt>
                <c:pt idx="20">
                  <c:v>27.91</c:v>
                </c:pt>
                <c:pt idx="21">
                  <c:v>27.01</c:v>
                </c:pt>
                <c:pt idx="22">
                  <c:v>29.36</c:v>
                </c:pt>
                <c:pt idx="23">
                  <c:v>28.74</c:v>
                </c:pt>
                <c:pt idx="24">
                  <c:v>27.67</c:v>
                </c:pt>
                <c:pt idx="25">
                  <c:v>28.29</c:v>
                </c:pt>
                <c:pt idx="26">
                  <c:v>29.81</c:v>
                </c:pt>
                <c:pt idx="27">
                  <c:v>29.4</c:v>
                </c:pt>
                <c:pt idx="28">
                  <c:v>29.93</c:v>
                </c:pt>
                <c:pt idx="29">
                  <c:v>33.07</c:v>
                </c:pt>
                <c:pt idx="30">
                  <c:v>36.14</c:v>
                </c:pt>
                <c:pt idx="31">
                  <c:v>36.29</c:v>
                </c:pt>
                <c:pt idx="32">
                  <c:v>38.58</c:v>
                </c:pt>
                <c:pt idx="33">
                  <c:v>39.96</c:v>
                </c:pt>
                <c:pt idx="34">
                  <c:v>42.14</c:v>
                </c:pt>
                <c:pt idx="35">
                  <c:v>43.26</c:v>
                </c:pt>
                <c:pt idx="36">
                  <c:v>46.45</c:v>
                </c:pt>
                <c:pt idx="37">
                  <c:v>49.21</c:v>
                </c:pt>
                <c:pt idx="38">
                  <c:v>51.9</c:v>
                </c:pt>
                <c:pt idx="39">
                  <c:v>55.5</c:v>
                </c:pt>
                <c:pt idx="40">
                  <c:v>58.85</c:v>
                </c:pt>
                <c:pt idx="41">
                  <c:v>61.29</c:v>
                </c:pt>
                <c:pt idx="42">
                  <c:v>64.69</c:v>
                </c:pt>
                <c:pt idx="43">
                  <c:v>74.13</c:v>
                </c:pt>
                <c:pt idx="44">
                  <c:v>77.099999999999994</c:v>
                </c:pt>
                <c:pt idx="45">
                  <c:v>80.09</c:v>
                </c:pt>
                <c:pt idx="46">
                  <c:v>83.1</c:v>
                </c:pt>
                <c:pt idx="47">
                  <c:v>88.56</c:v>
                </c:pt>
                <c:pt idx="48">
                  <c:v>87.2</c:v>
                </c:pt>
                <c:pt idx="49">
                  <c:v>87.94</c:v>
                </c:pt>
                <c:pt idx="50">
                  <c:v>84.34</c:v>
                </c:pt>
                <c:pt idx="51">
                  <c:v>81.790000000000006</c:v>
                </c:pt>
                <c:pt idx="52">
                  <c:v>82.4</c:v>
                </c:pt>
                <c:pt idx="53">
                  <c:v>84.74</c:v>
                </c:pt>
                <c:pt idx="54">
                  <c:v>86.76</c:v>
                </c:pt>
                <c:pt idx="55">
                  <c:v>87.7</c:v>
                </c:pt>
                <c:pt idx="56">
                  <c:v>85.94</c:v>
                </c:pt>
                <c:pt idx="57">
                  <c:v>82.71</c:v>
                </c:pt>
                <c:pt idx="58">
                  <c:v>78.459999999999994</c:v>
                </c:pt>
                <c:pt idx="59">
                  <c:v>76.5</c:v>
                </c:pt>
                <c:pt idx="60">
                  <c:v>74.77</c:v>
                </c:pt>
                <c:pt idx="61">
                  <c:v>73.31</c:v>
                </c:pt>
                <c:pt idx="62">
                  <c:v>68.61</c:v>
                </c:pt>
                <c:pt idx="63">
                  <c:v>67.569999999999993</c:v>
                </c:pt>
                <c:pt idx="64">
                  <c:v>67.62</c:v>
                </c:pt>
                <c:pt idx="65">
                  <c:v>66.599999999999994</c:v>
                </c:pt>
                <c:pt idx="66">
                  <c:v>65.28</c:v>
                </c:pt>
                <c:pt idx="67">
                  <c:v>66.11</c:v>
                </c:pt>
                <c:pt idx="68">
                  <c:v>63.82</c:v>
                </c:pt>
                <c:pt idx="69">
                  <c:v>63.48</c:v>
                </c:pt>
                <c:pt idx="70">
                  <c:v>62.3</c:v>
                </c:pt>
                <c:pt idx="71">
                  <c:v>61.84</c:v>
                </c:pt>
                <c:pt idx="72">
                  <c:v>61.06</c:v>
                </c:pt>
                <c:pt idx="73">
                  <c:v>60.18</c:v>
                </c:pt>
                <c:pt idx="74">
                  <c:v>58.34</c:v>
                </c:pt>
                <c:pt idx="75">
                  <c:v>59.63</c:v>
                </c:pt>
                <c:pt idx="76">
                  <c:v>60.2</c:v>
                </c:pt>
                <c:pt idx="77">
                  <c:v>60.96</c:v>
                </c:pt>
                <c:pt idx="78">
                  <c:v>59.93</c:v>
                </c:pt>
                <c:pt idx="79">
                  <c:v>62.09</c:v>
                </c:pt>
                <c:pt idx="80">
                  <c:v>63.48</c:v>
                </c:pt>
                <c:pt idx="81">
                  <c:v>64.569999999999993</c:v>
                </c:pt>
                <c:pt idx="82">
                  <c:v>63.16</c:v>
                </c:pt>
                <c:pt idx="83">
                  <c:v>63.92</c:v>
                </c:pt>
                <c:pt idx="84">
                  <c:v>64.09</c:v>
                </c:pt>
                <c:pt idx="85">
                  <c:v>64.87</c:v>
                </c:pt>
                <c:pt idx="86">
                  <c:v>64.36</c:v>
                </c:pt>
                <c:pt idx="87">
                  <c:v>62.49</c:v>
                </c:pt>
                <c:pt idx="88">
                  <c:v>64.09</c:v>
                </c:pt>
                <c:pt idx="89">
                  <c:v>64.510000000000005</c:v>
                </c:pt>
                <c:pt idx="90">
                  <c:v>63.08</c:v>
                </c:pt>
                <c:pt idx="91">
                  <c:v>63.08</c:v>
                </c:pt>
                <c:pt idx="92">
                  <c:v>64.08</c:v>
                </c:pt>
                <c:pt idx="93">
                  <c:v>63.79</c:v>
                </c:pt>
                <c:pt idx="94">
                  <c:v>62.1</c:v>
                </c:pt>
                <c:pt idx="95">
                  <c:v>62.8</c:v>
                </c:pt>
                <c:pt idx="96">
                  <c:v>62.08</c:v>
                </c:pt>
              </c:numCache>
            </c:numRef>
          </c:val>
          <c:smooth val="0"/>
          <c:extLst>
            <c:ext xmlns:c16="http://schemas.microsoft.com/office/drawing/2014/chart" uri="{C3380CC4-5D6E-409C-BE32-E72D297353CC}">
              <c16:uniqueId val="{00000014-75F7-4C9F-B54A-6B463E014EFB}"/>
            </c:ext>
          </c:extLst>
        </c:ser>
        <c:ser>
          <c:idx val="1"/>
          <c:order val="1"/>
          <c:tx>
            <c:v>Kredito ir BVP santykio ilgojo laikotarpio tendencija (apskaičiuota pagal BBPK gaires)</c:v>
          </c:tx>
          <c:spPr>
            <a:ln w="31750">
              <a:solidFill>
                <a:srgbClr val="22772D"/>
              </a:solidFill>
            </a:ln>
          </c:spPr>
          <c:marker>
            <c:symbol val="none"/>
          </c:marker>
          <c:cat>
            <c:numRef>
              <c:f>'2.2.'!$A$12:$A$108</c:f>
              <c:numCache>
                <c:formatCode>yyyy\ mm</c:formatCode>
                <c:ptCount val="97"/>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numCache>
            </c:numRef>
          </c:cat>
          <c:val>
            <c:numRef>
              <c:f>'2.2.'!$C$12:$C$108</c:f>
              <c:numCache>
                <c:formatCode>General</c:formatCode>
                <c:ptCount val="97"/>
                <c:pt idx="19" formatCode="0.0">
                  <c:v>31.11</c:v>
                </c:pt>
                <c:pt idx="20" formatCode="0.0">
                  <c:v>30.95</c:v>
                </c:pt>
                <c:pt idx="21" formatCode="0.0">
                  <c:v>30.63</c:v>
                </c:pt>
                <c:pt idx="22" formatCode="0.0">
                  <c:v>30.79</c:v>
                </c:pt>
                <c:pt idx="23" formatCode="0.0">
                  <c:v>30.81</c:v>
                </c:pt>
                <c:pt idx="24" formatCode="0.0">
                  <c:v>30.63</c:v>
                </c:pt>
                <c:pt idx="25" formatCode="0.0">
                  <c:v>30.57</c:v>
                </c:pt>
                <c:pt idx="26" formatCode="0.0">
                  <c:v>30.75</c:v>
                </c:pt>
                <c:pt idx="27" formatCode="0.0">
                  <c:v>30.84</c:v>
                </c:pt>
                <c:pt idx="28" formatCode="0.0">
                  <c:v>30.98</c:v>
                </c:pt>
                <c:pt idx="29" formatCode="0.0">
                  <c:v>31.55</c:v>
                </c:pt>
                <c:pt idx="30" formatCode="0.0">
                  <c:v>32.46</c:v>
                </c:pt>
                <c:pt idx="31" formatCode="0.0">
                  <c:v>33.28</c:v>
                </c:pt>
                <c:pt idx="32" formatCode="0.0">
                  <c:v>34.29</c:v>
                </c:pt>
                <c:pt idx="33" formatCode="0.0">
                  <c:v>35.36</c:v>
                </c:pt>
                <c:pt idx="34" formatCode="0.0">
                  <c:v>36.57</c:v>
                </c:pt>
                <c:pt idx="35" formatCode="0.0">
                  <c:v>37.79</c:v>
                </c:pt>
                <c:pt idx="36" formatCode="0.0">
                  <c:v>39.229999999999997</c:v>
                </c:pt>
                <c:pt idx="37" formatCode="0.0">
                  <c:v>40.840000000000003</c:v>
                </c:pt>
                <c:pt idx="38" formatCode="0.0">
                  <c:v>42.57</c:v>
                </c:pt>
                <c:pt idx="39" formatCode="0.0">
                  <c:v>44.52</c:v>
                </c:pt>
                <c:pt idx="40" formatCode="0.0">
                  <c:v>46.63</c:v>
                </c:pt>
                <c:pt idx="41" formatCode="0.0">
                  <c:v>48.79</c:v>
                </c:pt>
                <c:pt idx="42" formatCode="0.0">
                  <c:v>51.09</c:v>
                </c:pt>
                <c:pt idx="43" formatCode="0.0">
                  <c:v>54.09</c:v>
                </c:pt>
                <c:pt idx="44" formatCode="0.0">
                  <c:v>57.12</c:v>
                </c:pt>
                <c:pt idx="45" formatCode="0.0">
                  <c:v>60.17</c:v>
                </c:pt>
                <c:pt idx="46" formatCode="0.0">
                  <c:v>63.24</c:v>
                </c:pt>
                <c:pt idx="47" formatCode="0.0">
                  <c:v>66.55</c:v>
                </c:pt>
                <c:pt idx="48" formatCode="0.0">
                  <c:v>69.489999999999995</c:v>
                </c:pt>
                <c:pt idx="49" formatCode="0.0">
                  <c:v>72.260000000000005</c:v>
                </c:pt>
                <c:pt idx="50" formatCode="0.0">
                  <c:v>74.53</c:v>
                </c:pt>
                <c:pt idx="51" formatCode="0.0">
                  <c:v>76.41</c:v>
                </c:pt>
                <c:pt idx="52" formatCode="0.0">
                  <c:v>78.2</c:v>
                </c:pt>
                <c:pt idx="53" formatCode="0.0">
                  <c:v>80.040000000000006</c:v>
                </c:pt>
                <c:pt idx="54" formatCode="0.0">
                  <c:v>81.89</c:v>
                </c:pt>
                <c:pt idx="55" formatCode="0.0">
                  <c:v>83.68</c:v>
                </c:pt>
                <c:pt idx="56" formatCode="0.0">
                  <c:v>85.21</c:v>
                </c:pt>
                <c:pt idx="57" formatCode="0.0">
                  <c:v>86.39</c:v>
                </c:pt>
                <c:pt idx="58" formatCode="0.0">
                  <c:v>87.17</c:v>
                </c:pt>
                <c:pt idx="59" formatCode="0.0">
                  <c:v>87.73</c:v>
                </c:pt>
                <c:pt idx="60" formatCode="0.0">
                  <c:v>88.13</c:v>
                </c:pt>
                <c:pt idx="61" formatCode="0.0">
                  <c:v>88.37</c:v>
                </c:pt>
                <c:pt idx="62" formatCode="0.0">
                  <c:v>88.25</c:v>
                </c:pt>
                <c:pt idx="63" formatCode="0.0">
                  <c:v>88.05</c:v>
                </c:pt>
                <c:pt idx="64" formatCode="0.0">
                  <c:v>87.84</c:v>
                </c:pt>
                <c:pt idx="65" formatCode="0.0">
                  <c:v>87.55</c:v>
                </c:pt>
                <c:pt idx="66" formatCode="0.0">
                  <c:v>87.17</c:v>
                </c:pt>
                <c:pt idx="67" formatCode="0.0">
                  <c:v>86.84</c:v>
                </c:pt>
                <c:pt idx="68" formatCode="0.0">
                  <c:v>86.36</c:v>
                </c:pt>
                <c:pt idx="69" formatCode="0.0">
                  <c:v>85.86</c:v>
                </c:pt>
                <c:pt idx="70" formatCode="0.0">
                  <c:v>85.29</c:v>
                </c:pt>
                <c:pt idx="71" formatCode="0.0">
                  <c:v>84.7</c:v>
                </c:pt>
                <c:pt idx="72" formatCode="0.0">
                  <c:v>84.07</c:v>
                </c:pt>
                <c:pt idx="73" formatCode="0.0">
                  <c:v>83.4</c:v>
                </c:pt>
                <c:pt idx="74" formatCode="0.0">
                  <c:v>82.62</c:v>
                </c:pt>
                <c:pt idx="75" formatCode="0.0">
                  <c:v>81.95</c:v>
                </c:pt>
                <c:pt idx="76" formatCode="0.0">
                  <c:v>81.31</c:v>
                </c:pt>
                <c:pt idx="77" formatCode="0.0">
                  <c:v>80.739999999999995</c:v>
                </c:pt>
                <c:pt idx="78" formatCode="0.0">
                  <c:v>80.12</c:v>
                </c:pt>
                <c:pt idx="79" formatCode="0.0">
                  <c:v>79.63</c:v>
                </c:pt>
                <c:pt idx="80" formatCode="0.0">
                  <c:v>79.23</c:v>
                </c:pt>
                <c:pt idx="81" formatCode="0.0">
                  <c:v>78.900000000000006</c:v>
                </c:pt>
                <c:pt idx="82" formatCode="0.0">
                  <c:v>78.489999999999995</c:v>
                </c:pt>
                <c:pt idx="83" formatCode="0.0">
                  <c:v>78.13</c:v>
                </c:pt>
                <c:pt idx="84" formatCode="0.0">
                  <c:v>77.78</c:v>
                </c:pt>
                <c:pt idx="85" formatCode="0.0">
                  <c:v>77.48</c:v>
                </c:pt>
                <c:pt idx="86" formatCode="0.0">
                  <c:v>77.14</c:v>
                </c:pt>
                <c:pt idx="87" formatCode="0.0">
                  <c:v>76.709999999999994</c:v>
                </c:pt>
                <c:pt idx="88" formatCode="0.0">
                  <c:v>76.36</c:v>
                </c:pt>
                <c:pt idx="89" formatCode="0.0">
                  <c:v>76.05</c:v>
                </c:pt>
                <c:pt idx="90" formatCode="0.0">
                  <c:v>75.66</c:v>
                </c:pt>
                <c:pt idx="91" formatCode="0.0">
                  <c:v>75.27</c:v>
                </c:pt>
                <c:pt idx="92" formatCode="0.0">
                  <c:v>74.94</c:v>
                </c:pt>
                <c:pt idx="93" formatCode="0.0">
                  <c:v>74.599999999999994</c:v>
                </c:pt>
                <c:pt idx="94" formatCode="0.0">
                  <c:v>74.17</c:v>
                </c:pt>
                <c:pt idx="95" formatCode="0.0">
                  <c:v>73.78</c:v>
                </c:pt>
                <c:pt idx="96" formatCode="0.0">
                  <c:v>73.36</c:v>
                </c:pt>
              </c:numCache>
            </c:numRef>
          </c:val>
          <c:smooth val="0"/>
          <c:extLst>
            <c:ext xmlns:c16="http://schemas.microsoft.com/office/drawing/2014/chart" uri="{C3380CC4-5D6E-409C-BE32-E72D297353CC}">
              <c16:uniqueId val="{00000015-75F7-4C9F-B54A-6B463E014EFB}"/>
            </c:ext>
          </c:extLst>
        </c:ser>
        <c:ser>
          <c:idx val="0"/>
          <c:order val="2"/>
          <c:tx>
            <c:v>Standartizuotas kredito ir BVP santykio atotrūkis nuo ilgojo laikotarpio tendencijos (proc. p.)</c:v>
          </c:tx>
          <c:spPr>
            <a:ln w="31750">
              <a:solidFill>
                <a:srgbClr val="AE2C29"/>
              </a:solidFill>
              <a:prstDash val="solid"/>
            </a:ln>
          </c:spPr>
          <c:marker>
            <c:symbol val="none"/>
          </c:marker>
          <c:cat>
            <c:numRef>
              <c:f>'2.2.'!$A$12:$A$108</c:f>
              <c:numCache>
                <c:formatCode>yyyy\ mm</c:formatCode>
                <c:ptCount val="97"/>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numCache>
            </c:numRef>
          </c:cat>
          <c:val>
            <c:numRef>
              <c:f>'2.2.'!$D$12:$D$108</c:f>
              <c:numCache>
                <c:formatCode>General</c:formatCode>
                <c:ptCount val="97"/>
                <c:pt idx="19" formatCode="___#0.0;\ \–#0.0;\ ___0.0">
                  <c:v>-1.84</c:v>
                </c:pt>
                <c:pt idx="20" formatCode="___#0.0;\ \–#0.0;\ ___0.0">
                  <c:v>-3.04</c:v>
                </c:pt>
                <c:pt idx="21" formatCode="___#0.0;\ \–#0.0;\ ___0.0">
                  <c:v>-3.62</c:v>
                </c:pt>
                <c:pt idx="22" formatCode="___#0.0;\ \–#0.0;\ ___0.0">
                  <c:v>-1.43</c:v>
                </c:pt>
                <c:pt idx="23" formatCode="___#0.0;\ \–#0.0;\ ___0.0">
                  <c:v>-2.0699999999999998</c:v>
                </c:pt>
                <c:pt idx="24" formatCode="___#0.0;\ \–#0.0;\ ___0.0">
                  <c:v>-2.96</c:v>
                </c:pt>
                <c:pt idx="25" formatCode="___#0.0;\ \–#0.0;\ ___0.0">
                  <c:v>-2.2799999999999998</c:v>
                </c:pt>
                <c:pt idx="26" formatCode="___#0.0;\ \–#0.0;\ ___0.0">
                  <c:v>-0.93</c:v>
                </c:pt>
                <c:pt idx="27" formatCode="___#0.0;\ \–#0.0;\ ___0.0">
                  <c:v>-1.44</c:v>
                </c:pt>
                <c:pt idx="28" formatCode="___#0.0;\ \–#0.0;\ ___0.0">
                  <c:v>-1.05</c:v>
                </c:pt>
                <c:pt idx="29" formatCode="___#0.0;\ \–#0.0;\ ___0.0">
                  <c:v>1.52</c:v>
                </c:pt>
                <c:pt idx="30" formatCode="___#0.0;\ \–#0.0;\ ___0.0">
                  <c:v>3.68</c:v>
                </c:pt>
                <c:pt idx="31" formatCode="___#0.0;\ \–#0.0;\ ___0.0">
                  <c:v>3.01</c:v>
                </c:pt>
                <c:pt idx="32" formatCode="___#0.0;\ \–#0.0;\ ___0.0">
                  <c:v>4.29</c:v>
                </c:pt>
                <c:pt idx="33" formatCode="___#0.0;\ \–#0.0;\ ___0.0">
                  <c:v>4.5999999999999996</c:v>
                </c:pt>
                <c:pt idx="34" formatCode="___#0.0;\ \–#0.0;\ ___0.0">
                  <c:v>5.57</c:v>
                </c:pt>
                <c:pt idx="35" formatCode="___#0.0;\ \–#0.0;\ ___0.0">
                  <c:v>5.47</c:v>
                </c:pt>
                <c:pt idx="36" formatCode="___#0.0;\ \–#0.0;\ ___0.0">
                  <c:v>7.22</c:v>
                </c:pt>
                <c:pt idx="37" formatCode="___#0.0;\ \–#0.0;\ ___0.0">
                  <c:v>8.3800000000000008</c:v>
                </c:pt>
                <c:pt idx="38" formatCode="___#0.0;\ \–#0.0;\ ___0.0">
                  <c:v>9.33</c:v>
                </c:pt>
                <c:pt idx="39" formatCode="___#0.0;\ \–#0.0;\ ___0.0">
                  <c:v>10.98</c:v>
                </c:pt>
                <c:pt idx="40" formatCode="___#0.0;\ \–#0.0;\ ___0.0">
                  <c:v>12.22</c:v>
                </c:pt>
                <c:pt idx="41" formatCode="___#0.0;\ \–#0.0;\ ___0.0">
                  <c:v>12.51</c:v>
                </c:pt>
                <c:pt idx="42" formatCode="___#0.0;\ \–#0.0;\ ___0.0">
                  <c:v>13.61</c:v>
                </c:pt>
                <c:pt idx="43" formatCode="___#0.0;\ \–#0.0;\ ___0.0">
                  <c:v>20.04</c:v>
                </c:pt>
                <c:pt idx="44" formatCode="___#0.0;\ \–#0.0;\ ___0.0">
                  <c:v>19.989999999999998</c:v>
                </c:pt>
                <c:pt idx="45" formatCode="___#0.0;\ \–#0.0;\ ___0.0">
                  <c:v>19.920000000000002</c:v>
                </c:pt>
                <c:pt idx="46" formatCode="___#0.0;\ \–#0.0;\ ___0.0">
                  <c:v>19.86</c:v>
                </c:pt>
                <c:pt idx="47" formatCode="___#0.0;\ \–#0.0;\ ___0.0">
                  <c:v>22.01</c:v>
                </c:pt>
                <c:pt idx="48" formatCode="___#0.0;\ \–#0.0;\ ___0.0">
                  <c:v>17.71</c:v>
                </c:pt>
                <c:pt idx="49" formatCode="___#0.0;\ \–#0.0;\ ___0.0">
                  <c:v>15.68</c:v>
                </c:pt>
                <c:pt idx="50" formatCode="___#0.0;\ \–#0.0;\ ___0.0">
                  <c:v>9.81</c:v>
                </c:pt>
                <c:pt idx="51" formatCode="___#0.0;\ \–#0.0;\ ___0.0">
                  <c:v>5.37</c:v>
                </c:pt>
                <c:pt idx="52" formatCode="___#0.0;\ \–#0.0;\ ___0.0">
                  <c:v>4.2</c:v>
                </c:pt>
                <c:pt idx="53" formatCode="___#0.0;\ \–#0.0;\ ___0.0">
                  <c:v>4.7</c:v>
                </c:pt>
                <c:pt idx="54" formatCode="___#0.0;\ \–#0.0;\ ___0.0">
                  <c:v>4.87</c:v>
                </c:pt>
                <c:pt idx="55" formatCode="___#0.0;\ \–#0.0;\ ___0.0">
                  <c:v>4.01</c:v>
                </c:pt>
                <c:pt idx="56" formatCode="___#0.0;\ \–#0.0;\ ___0.0">
                  <c:v>0.73</c:v>
                </c:pt>
                <c:pt idx="57" formatCode="___#0.0;\ \–#0.0;\ ___0.0">
                  <c:v>-3.69</c:v>
                </c:pt>
                <c:pt idx="58" formatCode="___#0.0;\ \–#0.0;\ ___0.0">
                  <c:v>-8.7100000000000009</c:v>
                </c:pt>
                <c:pt idx="59" formatCode="___#0.0;\ \–#0.0;\ ___0.0">
                  <c:v>-11.24</c:v>
                </c:pt>
                <c:pt idx="60" formatCode="___#0.0;\ \–#0.0;\ ___0.0">
                  <c:v>-13.35</c:v>
                </c:pt>
                <c:pt idx="61" formatCode="___#0.0;\ \–#0.0;\ ___0.0">
                  <c:v>-15.06</c:v>
                </c:pt>
                <c:pt idx="62" formatCode="___#0.0;\ \–#0.0;\ ___0.0">
                  <c:v>-19.64</c:v>
                </c:pt>
                <c:pt idx="63" formatCode="___#0.0;\ \–#0.0;\ ___0.0">
                  <c:v>-20.48</c:v>
                </c:pt>
                <c:pt idx="64" formatCode="___#0.0;\ \–#0.0;\ ___0.0">
                  <c:v>-20.22</c:v>
                </c:pt>
                <c:pt idx="65" formatCode="___#0.0;\ \–#0.0;\ ___0.0">
                  <c:v>-20.95</c:v>
                </c:pt>
                <c:pt idx="66" formatCode="___#0.0;\ \–#0.0;\ ___0.0">
                  <c:v>-21.89</c:v>
                </c:pt>
                <c:pt idx="67" formatCode="___#0.0;\ \–#0.0;\ ___0.0">
                  <c:v>-20.73</c:v>
                </c:pt>
                <c:pt idx="68" formatCode="___#0.0;\ \–#0.0;\ ___0.0">
                  <c:v>-22.55</c:v>
                </c:pt>
                <c:pt idx="69" formatCode="___#0.0;\ \–#0.0;\ ___0.0">
                  <c:v>-22.38</c:v>
                </c:pt>
                <c:pt idx="70" formatCode="___#0.0;\ \–#0.0;\ ___0.0">
                  <c:v>-22.99</c:v>
                </c:pt>
                <c:pt idx="71" formatCode="___#0.0;\ \–#0.0;\ ___0.0">
                  <c:v>-22.86</c:v>
                </c:pt>
                <c:pt idx="72" formatCode="___#0.0;\ \–#0.0;\ ___0.0">
                  <c:v>-23.02</c:v>
                </c:pt>
                <c:pt idx="73" formatCode="___#0.0;\ \–#0.0;\ ___0.0">
                  <c:v>-23.22</c:v>
                </c:pt>
                <c:pt idx="74" formatCode="___#0.0;\ \–#0.0;\ ___0.0">
                  <c:v>-24.29</c:v>
                </c:pt>
                <c:pt idx="75" formatCode="___#0.0;\ \–#0.0;\ ___0.0">
                  <c:v>-22.31</c:v>
                </c:pt>
                <c:pt idx="76" formatCode="___#0.0;\ \–#0.0;\ ___0.0">
                  <c:v>-21.11</c:v>
                </c:pt>
                <c:pt idx="77" formatCode="___#0.0;\ \–#0.0;\ ___0.0">
                  <c:v>-19.79</c:v>
                </c:pt>
                <c:pt idx="78" formatCode="___#0.0;\ \–#0.0;\ ___0.0">
                  <c:v>-20.18</c:v>
                </c:pt>
                <c:pt idx="79" formatCode="___#0.0;\ \–#0.0;\ ___0.0">
                  <c:v>-17.54</c:v>
                </c:pt>
                <c:pt idx="80" formatCode="___#0.0;\ \–#0.0;\ ___0.0">
                  <c:v>-15.75</c:v>
                </c:pt>
                <c:pt idx="81" formatCode="___#0.0;\ \–#0.0;\ ___0.0">
                  <c:v>-14.33</c:v>
                </c:pt>
                <c:pt idx="82" formatCode="___#0.0;\ \–#0.0;\ ___0.0">
                  <c:v>-15.33</c:v>
                </c:pt>
                <c:pt idx="83" formatCode="___#0.0;\ \–#0.0;\ ___0.0">
                  <c:v>-14.21</c:v>
                </c:pt>
                <c:pt idx="84" formatCode="___#0.0;\ \–#0.0;\ ___0.0">
                  <c:v>-13.69</c:v>
                </c:pt>
                <c:pt idx="85" formatCode="___#0.0;\ \–#0.0;\ ___0.0">
                  <c:v>-12.61</c:v>
                </c:pt>
                <c:pt idx="86" formatCode="___#0.0;\ \–#0.0;\ ___0.0">
                  <c:v>-12.78</c:v>
                </c:pt>
                <c:pt idx="87" formatCode="___#0.0;\ \–#0.0;\ ___0.0">
                  <c:v>-14.22</c:v>
                </c:pt>
                <c:pt idx="88" formatCode="___#0.0;\ \–#0.0;\ ___0.0">
                  <c:v>-12.27</c:v>
                </c:pt>
                <c:pt idx="89" formatCode="___#0.0;\ \–#0.0;\ ___0.0">
                  <c:v>-11.54</c:v>
                </c:pt>
                <c:pt idx="90" formatCode="___#0.0;\ \–#0.0;\ ___0.0">
                  <c:v>-12.57</c:v>
                </c:pt>
                <c:pt idx="91" formatCode="___#0.0;\ \–#0.0;\ ___0.0">
                  <c:v>-12.19</c:v>
                </c:pt>
                <c:pt idx="92" formatCode="___#0.0;\ \–#0.0;\ ___0.0">
                  <c:v>-10.86</c:v>
                </c:pt>
                <c:pt idx="93" formatCode="___#0.0;\ \–#0.0;\ ___0.0">
                  <c:v>-10.81</c:v>
                </c:pt>
                <c:pt idx="94" formatCode="___#0.0;\ \–#0.0;\ ___0.0">
                  <c:v>-12.07</c:v>
                </c:pt>
                <c:pt idx="95" formatCode="___#0.0;\ \–#0.0;\ ___0.0">
                  <c:v>-10.98</c:v>
                </c:pt>
                <c:pt idx="96" formatCode="___#0.0;\ \–#0.0;\ ___0.0">
                  <c:v>-11.28</c:v>
                </c:pt>
              </c:numCache>
            </c:numRef>
          </c:val>
          <c:smooth val="0"/>
          <c:extLst>
            <c:ext xmlns:c16="http://schemas.microsoft.com/office/drawing/2014/chart" uri="{C3380CC4-5D6E-409C-BE32-E72D297353CC}">
              <c16:uniqueId val="{00000016-75F7-4C9F-B54A-6B463E014EFB}"/>
            </c:ext>
          </c:extLst>
        </c:ser>
        <c:dLbls>
          <c:showLegendKey val="0"/>
          <c:showVal val="0"/>
          <c:showCatName val="0"/>
          <c:showSerName val="0"/>
          <c:showPercent val="0"/>
          <c:showBubbleSize val="0"/>
        </c:dLbls>
        <c:marker val="1"/>
        <c:smooth val="0"/>
        <c:axId val="207599104"/>
        <c:axId val="207315520"/>
      </c:lineChart>
      <c:catAx>
        <c:axId val="207599104"/>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207315520"/>
        <c:crossesAt val="0"/>
        <c:auto val="0"/>
        <c:lblAlgn val="ctr"/>
        <c:lblOffset val="100"/>
        <c:tickLblSkip val="8"/>
        <c:tickMarkSkip val="8"/>
        <c:noMultiLvlLbl val="0"/>
      </c:catAx>
      <c:valAx>
        <c:axId val="207315520"/>
        <c:scaling>
          <c:orientation val="minMax"/>
          <c:max val="100"/>
          <c:min val="-4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207599104"/>
        <c:crosses val="autoZero"/>
        <c:crossBetween val="between"/>
        <c:majorUnit val="20"/>
      </c:valAx>
      <c:dateAx>
        <c:axId val="207599616"/>
        <c:scaling>
          <c:orientation val="minMax"/>
        </c:scaling>
        <c:delete val="1"/>
        <c:axPos val="b"/>
        <c:numFmt formatCode="yyyy\ mm" sourceLinked="1"/>
        <c:majorTickMark val="out"/>
        <c:minorTickMark val="none"/>
        <c:tickLblPos val="nextTo"/>
        <c:crossAx val="207316096"/>
        <c:crosses val="autoZero"/>
        <c:auto val="1"/>
        <c:lblOffset val="100"/>
        <c:baseTimeUnit val="months"/>
      </c:dateAx>
      <c:valAx>
        <c:axId val="207316096"/>
        <c:scaling>
          <c:orientation val="minMax"/>
          <c:max val="3.5"/>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207599616"/>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2.3565524115012747E-2"/>
          <c:y val="0.69122257053291536"/>
          <c:w val="0.74897541082697316"/>
          <c:h val="0.15830721003134796"/>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codeName="Chart5"/>
  <sheetViews>
    <sheetView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codeName="Chart7"/>
  <sheetViews>
    <sheetView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4000500" cy="2607129"/>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492" y="5248297"/>
          <a:ext cx="8943646" cy="30396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lt-LT" sz="1400" b="0" i="1" u="none" strike="noStrike" baseline="0">
              <a:solidFill>
                <a:srgbClr val="000000"/>
              </a:solidFill>
              <a:latin typeface="Arial Narrow" panose="020B0606020202030204" pitchFamily="34" charset="0"/>
            </a:rPr>
            <a:t>Šaltiniai: Lietuvos statistikos departamentas ir Lietuvos banko skaičiavimai.</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0.06746</cdr:y>
    </cdr:from>
    <cdr:to>
      <cdr:x>0.97317</cdr:x>
      <cdr:y>0.12825</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19086"/>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0.02081</cdr:x>
      <cdr:y>0.04185</cdr:y>
    </cdr:from>
    <cdr:to>
      <cdr:x>0.26637</cdr:x>
      <cdr:y>0.1106</cdr:y>
    </cdr:to>
    <cdr:sp macro="" textlink="">
      <cdr:nvSpPr>
        <cdr:cNvPr id="12" name="Text Box 2"/>
        <cdr:cNvSpPr txBox="1">
          <a:spLocks xmlns:a="http://schemas.openxmlformats.org/drawingml/2006/main" noChangeArrowheads="1"/>
        </cdr:cNvSpPr>
      </cdr:nvSpPr>
      <cdr:spPr bwMode="auto">
        <a:xfrm xmlns:a="http://schemas.openxmlformats.org/drawingml/2006/main">
          <a:off x="193656" y="260379"/>
          <a:ext cx="2282844" cy="42542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endParaRPr lang="lt-LT" sz="1400" b="0" i="0" u="none" strike="noStrike" baseline="0">
            <a:solidFill>
              <a:srgbClr val="000000"/>
            </a:solidFill>
            <a:latin typeface="Arial Narrow" panose="020B060602020203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8780" cy="6065520"/>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500" y="5248275"/>
          <a:ext cx="8943638" cy="3039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en-US" sz="1400" b="0" i="1" u="none" strike="noStrike" baseline="0">
              <a:solidFill>
                <a:srgbClr val="000000"/>
              </a:solidFill>
              <a:latin typeface="Arial Narrow" panose="020B0606020202030204" pitchFamily="34" charset="0"/>
            </a:rPr>
            <a:t>Šaltiniai: Lietuvos statistikos departamentas ir Lietuvos banko skaičiavimai.</a:t>
          </a: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0.06903</cdr:y>
    </cdr:from>
    <cdr:to>
      <cdr:x>0.97317</cdr:x>
      <cdr:y>0.13032</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28611"/>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cdr:txBody>
    </cdr:sp>
  </cdr:relSizeAnchor>
  <cdr:relSizeAnchor xmlns:cdr="http://schemas.openxmlformats.org/drawingml/2006/chartDrawing">
    <cdr:from>
      <cdr:x>0.02158</cdr:x>
      <cdr:y>0.04498</cdr:y>
    </cdr:from>
    <cdr:to>
      <cdr:x>0.21392</cdr:x>
      <cdr:y>0.10903</cdr:y>
    </cdr:to>
    <cdr:sp macro="" textlink="">
      <cdr:nvSpPr>
        <cdr:cNvPr id="12" name="Text Box 2"/>
        <cdr:cNvSpPr txBox="1">
          <a:spLocks xmlns:a="http://schemas.openxmlformats.org/drawingml/2006/main" noChangeArrowheads="1"/>
        </cdr:cNvSpPr>
      </cdr:nvSpPr>
      <cdr:spPr bwMode="auto">
        <a:xfrm xmlns:a="http://schemas.openxmlformats.org/drawingml/2006/main">
          <a:off x="203181" y="279429"/>
          <a:ext cx="1787575" cy="39682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p>
      </cdr:txBody>
    </cdr:sp>
  </cdr:relSizeAnchor>
</c:userShapes>
</file>

<file path=xl/theme/theme1.xml><?xml version="1.0" encoding="utf-8"?>
<a:theme xmlns:a="http://schemas.openxmlformats.org/drawingml/2006/main" name="Office Theme">
  <a:themeElements>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42"/>
  <sheetViews>
    <sheetView tabSelected="1" zoomScaleNormal="100" workbookViewId="0"/>
  </sheetViews>
  <sheetFormatPr defaultColWidth="9.140625" defaultRowHeight="14.25" x14ac:dyDescent="0.2"/>
  <cols>
    <col min="1" max="1" width="9.140625" style="7"/>
    <col min="2" max="2" width="82.42578125" style="7" customWidth="1"/>
    <col min="3" max="16384" width="9.140625" style="7"/>
  </cols>
  <sheetData>
    <row r="1" spans="2:2" ht="19.5" customHeight="1" x14ac:dyDescent="0.2">
      <c r="B1" s="86" t="s">
        <v>106</v>
      </c>
    </row>
    <row r="2" spans="2:2" ht="18" x14ac:dyDescent="0.25">
      <c r="B2" s="8" t="s">
        <v>19</v>
      </c>
    </row>
    <row r="4" spans="2:2" ht="15" x14ac:dyDescent="0.25">
      <c r="B4" s="24" t="s">
        <v>39</v>
      </c>
    </row>
    <row r="5" spans="2:2" s="11" customFormat="1" ht="8.25" customHeight="1" x14ac:dyDescent="0.2"/>
    <row r="6" spans="2:2" s="11" customFormat="1" x14ac:dyDescent="0.2">
      <c r="B6" s="25" t="s">
        <v>3</v>
      </c>
    </row>
    <row r="7" spans="2:2" s="11" customFormat="1" x14ac:dyDescent="0.2">
      <c r="B7" s="25" t="s">
        <v>7</v>
      </c>
    </row>
    <row r="9" spans="2:2" ht="15" x14ac:dyDescent="0.25">
      <c r="B9" s="24" t="s">
        <v>40</v>
      </c>
    </row>
    <row r="11" spans="2:2" s="11" customFormat="1" ht="12.75" x14ac:dyDescent="0.2">
      <c r="B11" s="10" t="s">
        <v>41</v>
      </c>
    </row>
    <row r="12" spans="2:2" s="12" customFormat="1" x14ac:dyDescent="0.2">
      <c r="B12" s="25" t="s">
        <v>71</v>
      </c>
    </row>
    <row r="13" spans="2:2" s="12" customFormat="1" x14ac:dyDescent="0.2">
      <c r="B13" s="31" t="s">
        <v>42</v>
      </c>
    </row>
    <row r="14" spans="2:2" s="12" customFormat="1" x14ac:dyDescent="0.2">
      <c r="B14" s="25" t="s">
        <v>74</v>
      </c>
    </row>
    <row r="15" spans="2:2" s="12" customFormat="1" x14ac:dyDescent="0.2">
      <c r="B15" s="31" t="s">
        <v>43</v>
      </c>
    </row>
    <row r="16" spans="2:2" s="12" customFormat="1" ht="12.75" x14ac:dyDescent="0.2"/>
    <row r="17" spans="2:2" s="12" customFormat="1" ht="12.75" x14ac:dyDescent="0.2">
      <c r="B17" s="10" t="s">
        <v>44</v>
      </c>
    </row>
    <row r="18" spans="2:2" s="12" customFormat="1" x14ac:dyDescent="0.2">
      <c r="B18" s="25" t="s">
        <v>45</v>
      </c>
    </row>
    <row r="19" spans="2:2" s="12" customFormat="1" x14ac:dyDescent="0.2">
      <c r="B19" s="25" t="s">
        <v>46</v>
      </c>
    </row>
    <row r="20" spans="2:2" s="12" customFormat="1" x14ac:dyDescent="0.2">
      <c r="B20" s="25" t="s">
        <v>48</v>
      </c>
    </row>
    <row r="21" spans="2:2" s="11" customFormat="1" x14ac:dyDescent="0.2">
      <c r="B21" s="25" t="s">
        <v>47</v>
      </c>
    </row>
    <row r="22" spans="2:2" s="11" customFormat="1" ht="12.75" x14ac:dyDescent="0.2">
      <c r="B22" s="12"/>
    </row>
    <row r="23" spans="2:2" x14ac:dyDescent="0.2">
      <c r="B23" s="9"/>
    </row>
    <row r="24" spans="2:2" ht="15" x14ac:dyDescent="0.25">
      <c r="B24" s="24" t="s">
        <v>49</v>
      </c>
    </row>
    <row r="25" spans="2:2" s="11" customFormat="1" ht="12.75" x14ac:dyDescent="0.2"/>
    <row r="26" spans="2:2" s="11" customFormat="1" x14ac:dyDescent="0.2">
      <c r="B26" s="25" t="s">
        <v>69</v>
      </c>
    </row>
    <row r="27" spans="2:2" s="11" customFormat="1" ht="12.75" x14ac:dyDescent="0.2"/>
    <row r="28" spans="2:2" s="11" customFormat="1" ht="12.75" x14ac:dyDescent="0.2"/>
    <row r="29" spans="2:2" s="11" customFormat="1" ht="12.75" x14ac:dyDescent="0.2"/>
    <row r="32" spans="2:2" ht="18" x14ac:dyDescent="0.25">
      <c r="B32" s="8" t="s">
        <v>68</v>
      </c>
    </row>
    <row r="33" spans="2:2" x14ac:dyDescent="0.2">
      <c r="B33" s="11"/>
    </row>
    <row r="34" spans="2:2" x14ac:dyDescent="0.2">
      <c r="B34" s="11" t="s">
        <v>20</v>
      </c>
    </row>
    <row r="35" spans="2:2" x14ac:dyDescent="0.2">
      <c r="B35" s="11" t="s">
        <v>66</v>
      </c>
    </row>
    <row r="36" spans="2:2" x14ac:dyDescent="0.2">
      <c r="B36" s="11" t="s">
        <v>21</v>
      </c>
    </row>
    <row r="37" spans="2:2" x14ac:dyDescent="0.2">
      <c r="B37" s="11" t="s">
        <v>22</v>
      </c>
    </row>
    <row r="38" spans="2:2" x14ac:dyDescent="0.2">
      <c r="B38" s="11" t="s">
        <v>23</v>
      </c>
    </row>
    <row r="39" spans="2:2" x14ac:dyDescent="0.2">
      <c r="B39" s="11" t="s">
        <v>65</v>
      </c>
    </row>
    <row r="40" spans="2:2" x14ac:dyDescent="0.2">
      <c r="B40" s="11" t="s">
        <v>36</v>
      </c>
    </row>
    <row r="41" spans="2:2" x14ac:dyDescent="0.2">
      <c r="B41" s="11" t="s">
        <v>26</v>
      </c>
    </row>
    <row r="42" spans="2:2" x14ac:dyDescent="0.2">
      <c r="B42" s="11" t="s">
        <v>70</v>
      </c>
    </row>
  </sheetData>
  <hyperlinks>
    <hyperlink ref="B18" location="'3.1.'!A1" display="3.1. PFĮ paskolų ir BVP santykio atotrūkis" xr:uid="{00000000-0004-0000-0000-000000000000}"/>
    <hyperlink ref="B19" location="'3.2.'!A1" display="3.2. Būsto kainų ir namų ūkių pajamų santykio atotrūkis" xr:uid="{00000000-0004-0000-0000-000001000000}"/>
    <hyperlink ref="B20" location="'3.3.'!A1" display="3.3. PFĮ paskolų ir indėlių santykis" xr:uid="{00000000-0004-0000-0000-000002000000}"/>
    <hyperlink ref="B21" location="'3.4.'!A1" display="3.4. Einamosios sąskaitos balanso ir BVP santykis" xr:uid="{00000000-0004-0000-0000-000003000000}"/>
    <hyperlink ref="B7" location="'1.2.Orientacinės AKR normos'!A1" display="1.2. Orientacinės rezervo normos" xr:uid="{00000000-0004-0000-0000-000004000000}"/>
    <hyperlink ref="B12" location="'2.1.'!A1" display="2.1. Kredito ir BPS santykio atotrūkis (apskaičiuotas taikant prognozę)" xr:uid="{00000000-0004-0000-0000-000005000000}"/>
    <hyperlink ref="B14" location="'2.2.'!A1" display="2.2. Standartizuotas kredito ir BVP santykio atotrūkis" xr:uid="{00000000-0004-0000-0000-000006000000}"/>
    <hyperlink ref="B26" location="'4.Kiti rodikliai'!A1" display="4. Rodikliai" xr:uid="{00000000-0004-0000-0000-000007000000}"/>
    <hyperlink ref="B6" location="'1.1.Sprendimas'!A1" display="1.1. Sprendimas dėl taikomos AKR normos" xr:uid="{00000000-0004-0000-0000-000008000000}"/>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M115"/>
  <sheetViews>
    <sheetView zoomScaleNormal="100" workbookViewId="0">
      <pane ySplit="7" topLeftCell="A98" activePane="bottomLeft" state="frozen"/>
      <selection activeCell="B1" sqref="B1"/>
      <selection pane="bottomLeft"/>
    </sheetView>
  </sheetViews>
  <sheetFormatPr defaultColWidth="8.85546875" defaultRowHeight="12.75" x14ac:dyDescent="0.2"/>
  <cols>
    <col min="1" max="1" width="10.85546875" style="78" customWidth="1"/>
    <col min="2" max="5" width="15.42578125" style="79" customWidth="1"/>
    <col min="6" max="6" width="17" style="79" customWidth="1"/>
    <col min="7" max="7" width="15.42578125" style="79" customWidth="1"/>
    <col min="8" max="8" width="17.7109375" style="79" customWidth="1"/>
    <col min="9" max="9" width="15.42578125" style="79" customWidth="1"/>
    <col min="10" max="10" width="18" style="79" customWidth="1"/>
    <col min="11" max="16384" width="8.85546875" style="79"/>
  </cols>
  <sheetData>
    <row r="1" spans="1:13" ht="15" x14ac:dyDescent="0.25">
      <c r="A1" s="13" t="s">
        <v>54</v>
      </c>
      <c r="B1" s="42"/>
      <c r="C1" s="42"/>
      <c r="D1" s="42"/>
      <c r="E1" s="42"/>
      <c r="F1" s="42"/>
      <c r="G1" s="42"/>
      <c r="H1" s="42"/>
      <c r="I1" s="42"/>
      <c r="J1" s="42"/>
    </row>
    <row r="2" spans="1:13" x14ac:dyDescent="0.2">
      <c r="A2" s="17" t="s">
        <v>64</v>
      </c>
      <c r="B2" s="43"/>
      <c r="C2" s="43"/>
      <c r="D2" s="43"/>
      <c r="E2" s="43"/>
      <c r="F2" s="43"/>
      <c r="G2" s="43"/>
      <c r="H2" s="43"/>
      <c r="I2" s="43"/>
      <c r="J2" s="43"/>
    </row>
    <row r="3" spans="1:13" ht="40.5" customHeight="1" x14ac:dyDescent="0.2">
      <c r="A3" s="126" t="s">
        <v>86</v>
      </c>
      <c r="B3" s="126"/>
      <c r="C3" s="126"/>
      <c r="D3" s="126"/>
      <c r="E3" s="126"/>
      <c r="F3" s="126"/>
      <c r="G3" s="126"/>
      <c r="H3" s="126"/>
      <c r="I3" s="126"/>
      <c r="J3" s="126"/>
    </row>
    <row r="4" spans="1:13" x14ac:dyDescent="0.2">
      <c r="A4" s="2"/>
      <c r="B4" s="42"/>
      <c r="C4" s="42"/>
      <c r="D4" s="42"/>
      <c r="E4" s="42"/>
      <c r="F4" s="42"/>
      <c r="G4" s="42"/>
      <c r="H4" s="42"/>
      <c r="I4" s="42"/>
      <c r="J4" s="42"/>
    </row>
    <row r="5" spans="1:13" s="80" customFormat="1" ht="42.75" customHeight="1" x14ac:dyDescent="0.25">
      <c r="A5" s="26"/>
      <c r="B5" s="127" t="s">
        <v>11</v>
      </c>
      <c r="C5" s="128"/>
      <c r="D5" s="129" t="s">
        <v>14</v>
      </c>
      <c r="E5" s="128"/>
      <c r="F5" s="48" t="s">
        <v>15</v>
      </c>
      <c r="G5" s="48" t="s">
        <v>16</v>
      </c>
      <c r="H5" s="129" t="s">
        <v>17</v>
      </c>
      <c r="I5" s="128"/>
      <c r="J5" s="44" t="s">
        <v>18</v>
      </c>
    </row>
    <row r="6" spans="1:13" s="80" customFormat="1" ht="68.25" customHeight="1" x14ac:dyDescent="0.25">
      <c r="A6" s="26"/>
      <c r="B6" s="44" t="s">
        <v>57</v>
      </c>
      <c r="C6" s="49" t="s">
        <v>58</v>
      </c>
      <c r="D6" s="108" t="s">
        <v>59</v>
      </c>
      <c r="E6" s="50" t="s">
        <v>61</v>
      </c>
      <c r="F6" s="48" t="s">
        <v>60</v>
      </c>
      <c r="G6" s="48" t="s">
        <v>62</v>
      </c>
      <c r="H6" s="89" t="s">
        <v>91</v>
      </c>
      <c r="I6" s="90" t="s">
        <v>90</v>
      </c>
      <c r="J6" s="115" t="s">
        <v>63</v>
      </c>
    </row>
    <row r="7" spans="1:13" s="81" customFormat="1" ht="17.25" customHeight="1" x14ac:dyDescent="0.25">
      <c r="A7" s="60" t="s">
        <v>13</v>
      </c>
      <c r="B7" s="57" t="s">
        <v>0</v>
      </c>
      <c r="C7" s="63" t="s">
        <v>12</v>
      </c>
      <c r="D7" s="63" t="s">
        <v>12</v>
      </c>
      <c r="E7" s="63" t="s">
        <v>12</v>
      </c>
      <c r="F7" s="63" t="s">
        <v>12</v>
      </c>
      <c r="G7" s="63" t="s">
        <v>12</v>
      </c>
      <c r="H7" s="61" t="s">
        <v>12</v>
      </c>
      <c r="I7" s="62" t="s">
        <v>12</v>
      </c>
      <c r="J7" s="57" t="s">
        <v>0</v>
      </c>
    </row>
    <row r="8" spans="1:13" ht="15" x14ac:dyDescent="0.25">
      <c r="A8" s="37">
        <v>34699</v>
      </c>
      <c r="B8" s="88" t="s">
        <v>89</v>
      </c>
      <c r="C8" s="88" t="s">
        <v>89</v>
      </c>
      <c r="D8" s="116" t="s">
        <v>89</v>
      </c>
      <c r="E8" s="116">
        <v>13.896435508805199</v>
      </c>
      <c r="F8" s="88" t="s">
        <v>89</v>
      </c>
      <c r="G8" s="88" t="s">
        <v>89</v>
      </c>
      <c r="H8" s="88" t="s">
        <v>89</v>
      </c>
      <c r="I8" s="88" t="s">
        <v>89</v>
      </c>
      <c r="J8" s="88" t="s">
        <v>89</v>
      </c>
      <c r="L8" s="121"/>
      <c r="M8" s="107"/>
    </row>
    <row r="9" spans="1:13" ht="15" x14ac:dyDescent="0.25">
      <c r="A9" s="37">
        <v>34789</v>
      </c>
      <c r="B9" s="88" t="s">
        <v>89</v>
      </c>
      <c r="C9" s="88" t="s">
        <v>89</v>
      </c>
      <c r="D9" s="116" t="s">
        <v>89</v>
      </c>
      <c r="E9" s="116">
        <v>14.306518480372398</v>
      </c>
      <c r="F9" s="88" t="s">
        <v>89</v>
      </c>
      <c r="G9" s="88" t="s">
        <v>89</v>
      </c>
      <c r="H9" s="88" t="s">
        <v>89</v>
      </c>
      <c r="I9" s="88" t="s">
        <v>89</v>
      </c>
      <c r="J9" s="88" t="s">
        <v>89</v>
      </c>
      <c r="L9" s="121"/>
      <c r="M9" s="121"/>
    </row>
    <row r="10" spans="1:13" ht="15" x14ac:dyDescent="0.25">
      <c r="A10" s="37">
        <v>34880</v>
      </c>
      <c r="B10" s="88" t="s">
        <v>89</v>
      </c>
      <c r="C10" s="88" t="s">
        <v>89</v>
      </c>
      <c r="D10" s="116" t="s">
        <v>89</v>
      </c>
      <c r="E10" s="116">
        <v>8.7173771751319009</v>
      </c>
      <c r="F10" s="88" t="s">
        <v>89</v>
      </c>
      <c r="G10" s="88" t="s">
        <v>89</v>
      </c>
      <c r="H10" s="88" t="s">
        <v>89</v>
      </c>
      <c r="I10" s="88" t="s">
        <v>89</v>
      </c>
      <c r="J10" s="88" t="s">
        <v>89</v>
      </c>
      <c r="L10" s="121"/>
      <c r="M10" s="121"/>
    </row>
    <row r="11" spans="1:13" ht="15" x14ac:dyDescent="0.25">
      <c r="A11" s="37">
        <v>34972</v>
      </c>
      <c r="B11" s="88" t="s">
        <v>89</v>
      </c>
      <c r="C11" s="88" t="s">
        <v>89</v>
      </c>
      <c r="D11" s="116" t="s">
        <v>89</v>
      </c>
      <c r="E11" s="116">
        <v>6.7494413045533701</v>
      </c>
      <c r="F11" s="88" t="s">
        <v>89</v>
      </c>
      <c r="G11" s="88" t="s">
        <v>89</v>
      </c>
      <c r="H11" s="88" t="s">
        <v>89</v>
      </c>
      <c r="I11" s="88" t="s">
        <v>89</v>
      </c>
      <c r="J11" s="88" t="s">
        <v>89</v>
      </c>
      <c r="L11" s="121"/>
      <c r="M11" s="121"/>
    </row>
    <row r="12" spans="1:13" ht="15" x14ac:dyDescent="0.25">
      <c r="A12" s="37">
        <v>35064</v>
      </c>
      <c r="B12" s="88" t="s">
        <v>89</v>
      </c>
      <c r="C12" s="88" t="s">
        <v>89</v>
      </c>
      <c r="D12" s="116" t="s">
        <v>89</v>
      </c>
      <c r="E12" s="116">
        <v>-12.7766443816889</v>
      </c>
      <c r="F12" s="118">
        <v>-9.17</v>
      </c>
      <c r="G12" s="88" t="s">
        <v>89</v>
      </c>
      <c r="H12" s="88" t="s">
        <v>89</v>
      </c>
      <c r="I12" s="88" t="s">
        <v>89</v>
      </c>
      <c r="J12" s="88" t="s">
        <v>89</v>
      </c>
      <c r="L12" s="121"/>
      <c r="M12" s="121"/>
    </row>
    <row r="13" spans="1:13" ht="15" x14ac:dyDescent="0.25">
      <c r="A13" s="37">
        <v>35155</v>
      </c>
      <c r="B13" s="88" t="s">
        <v>89</v>
      </c>
      <c r="C13" s="88" t="s">
        <v>89</v>
      </c>
      <c r="D13" s="116" t="s">
        <v>89</v>
      </c>
      <c r="E13" s="116">
        <v>-23.533208128688198</v>
      </c>
      <c r="F13" s="118">
        <v>-7.61</v>
      </c>
      <c r="G13" s="88" t="s">
        <v>89</v>
      </c>
      <c r="H13" s="88" t="s">
        <v>89</v>
      </c>
      <c r="I13" s="88" t="s">
        <v>89</v>
      </c>
      <c r="J13" s="88" t="s">
        <v>89</v>
      </c>
      <c r="L13" s="121"/>
      <c r="M13" s="121"/>
    </row>
    <row r="14" spans="1:13" ht="15" x14ac:dyDescent="0.25">
      <c r="A14" s="37">
        <v>35246</v>
      </c>
      <c r="B14" s="88" t="s">
        <v>89</v>
      </c>
      <c r="C14" s="88" t="s">
        <v>89</v>
      </c>
      <c r="D14" s="116" t="s">
        <v>89</v>
      </c>
      <c r="E14" s="116">
        <v>-28.892375549593503</v>
      </c>
      <c r="F14" s="118">
        <v>-7.67</v>
      </c>
      <c r="G14" s="88" t="s">
        <v>89</v>
      </c>
      <c r="H14" s="88" t="s">
        <v>89</v>
      </c>
      <c r="I14" s="88" t="s">
        <v>89</v>
      </c>
      <c r="J14" s="88" t="s">
        <v>89</v>
      </c>
      <c r="L14" s="121"/>
      <c r="M14" s="121"/>
    </row>
    <row r="15" spans="1:13" ht="15" x14ac:dyDescent="0.25">
      <c r="A15" s="37">
        <v>35338</v>
      </c>
      <c r="B15" s="88" t="s">
        <v>89</v>
      </c>
      <c r="C15" s="88" t="s">
        <v>89</v>
      </c>
      <c r="D15" s="116" t="s">
        <v>89</v>
      </c>
      <c r="E15" s="116">
        <v>-23.728261589465099</v>
      </c>
      <c r="F15" s="118">
        <v>-7.74</v>
      </c>
      <c r="G15" s="88" t="s">
        <v>89</v>
      </c>
      <c r="H15" s="88" t="s">
        <v>89</v>
      </c>
      <c r="I15" s="88" t="s">
        <v>89</v>
      </c>
      <c r="J15" s="88" t="s">
        <v>89</v>
      </c>
      <c r="L15" s="121"/>
      <c r="M15" s="121"/>
    </row>
    <row r="16" spans="1:13" ht="15" x14ac:dyDescent="0.25">
      <c r="A16" s="37">
        <v>35430</v>
      </c>
      <c r="B16" s="88" t="s">
        <v>89</v>
      </c>
      <c r="C16" s="88" t="s">
        <v>89</v>
      </c>
      <c r="D16" s="116">
        <v>6.954073070377401</v>
      </c>
      <c r="E16" s="116">
        <v>-17.2204094155456</v>
      </c>
      <c r="F16" s="118">
        <v>-8.6199999999999992</v>
      </c>
      <c r="G16" s="88" t="s">
        <v>89</v>
      </c>
      <c r="H16" s="88" t="s">
        <v>89</v>
      </c>
      <c r="I16" s="88" t="s">
        <v>89</v>
      </c>
      <c r="J16" s="88" t="s">
        <v>89</v>
      </c>
      <c r="L16" s="121"/>
      <c r="M16" s="121"/>
    </row>
    <row r="17" spans="1:13" ht="15" x14ac:dyDescent="0.25">
      <c r="A17" s="37">
        <v>35520</v>
      </c>
      <c r="B17" s="88" t="s">
        <v>89</v>
      </c>
      <c r="C17" s="88" t="s">
        <v>89</v>
      </c>
      <c r="D17" s="116">
        <v>15.027196369658499</v>
      </c>
      <c r="E17" s="116">
        <v>-7.3577984039738702</v>
      </c>
      <c r="F17" s="118">
        <v>-8.91</v>
      </c>
      <c r="G17" s="88" t="s">
        <v>89</v>
      </c>
      <c r="H17" s="88" t="s">
        <v>89</v>
      </c>
      <c r="I17" s="88" t="s">
        <v>89</v>
      </c>
      <c r="J17" s="88" t="s">
        <v>89</v>
      </c>
      <c r="L17" s="121"/>
      <c r="M17" s="121"/>
    </row>
    <row r="18" spans="1:13" ht="15" x14ac:dyDescent="0.25">
      <c r="A18" s="37">
        <v>35611</v>
      </c>
      <c r="B18" s="88" t="s">
        <v>89</v>
      </c>
      <c r="C18" s="88" t="s">
        <v>89</v>
      </c>
      <c r="D18" s="116">
        <v>5.7368283757210001</v>
      </c>
      <c r="E18" s="116">
        <v>-2.94557442963497</v>
      </c>
      <c r="F18" s="118">
        <v>-9.69</v>
      </c>
      <c r="G18" s="88" t="s">
        <v>89</v>
      </c>
      <c r="H18" s="88" t="s">
        <v>89</v>
      </c>
      <c r="I18" s="88" t="s">
        <v>89</v>
      </c>
      <c r="J18" s="88" t="s">
        <v>89</v>
      </c>
      <c r="L18" s="121"/>
      <c r="M18" s="121"/>
    </row>
    <row r="19" spans="1:13" ht="15" x14ac:dyDescent="0.25">
      <c r="A19" s="37">
        <v>35703</v>
      </c>
      <c r="B19" s="88" t="s">
        <v>89</v>
      </c>
      <c r="C19" s="88" t="s">
        <v>89</v>
      </c>
      <c r="D19" s="116">
        <v>4.1366507424986398</v>
      </c>
      <c r="E19" s="116">
        <v>-1.7761609488171002</v>
      </c>
      <c r="F19" s="118">
        <v>-9.57</v>
      </c>
      <c r="G19" s="88" t="s">
        <v>89</v>
      </c>
      <c r="H19" s="88" t="s">
        <v>89</v>
      </c>
      <c r="I19" s="88" t="s">
        <v>89</v>
      </c>
      <c r="J19" s="88" t="s">
        <v>89</v>
      </c>
      <c r="L19" s="121"/>
      <c r="M19" s="121"/>
    </row>
    <row r="20" spans="1:13" ht="15" x14ac:dyDescent="0.25">
      <c r="A20" s="37">
        <v>35795</v>
      </c>
      <c r="B20" s="88" t="s">
        <v>89</v>
      </c>
      <c r="C20" s="88" t="s">
        <v>89</v>
      </c>
      <c r="D20" s="116">
        <v>15.6809866249225</v>
      </c>
      <c r="E20" s="116">
        <v>9.8397011673708299</v>
      </c>
      <c r="F20" s="118">
        <v>-9.6999999999999993</v>
      </c>
      <c r="G20" s="88" t="s">
        <v>89</v>
      </c>
      <c r="H20" s="88" t="s">
        <v>89</v>
      </c>
      <c r="I20" s="88" t="s">
        <v>89</v>
      </c>
      <c r="J20" s="88" t="s">
        <v>89</v>
      </c>
      <c r="L20" s="121"/>
      <c r="M20" s="121"/>
    </row>
    <row r="21" spans="1:13" ht="15" x14ac:dyDescent="0.25">
      <c r="A21" s="37">
        <v>35885</v>
      </c>
      <c r="B21" s="88" t="s">
        <v>89</v>
      </c>
      <c r="C21" s="88" t="s">
        <v>89</v>
      </c>
      <c r="D21" s="116">
        <v>9.8527612368158799</v>
      </c>
      <c r="E21" s="116">
        <v>7.9352745958526496</v>
      </c>
      <c r="F21" s="118">
        <v>-9.73</v>
      </c>
      <c r="G21" s="88" t="s">
        <v>89</v>
      </c>
      <c r="H21" s="88" t="s">
        <v>89</v>
      </c>
      <c r="I21" s="88" t="s">
        <v>89</v>
      </c>
      <c r="J21" s="88" t="s">
        <v>89</v>
      </c>
      <c r="L21" s="121"/>
      <c r="M21" s="121"/>
    </row>
    <row r="22" spans="1:13" ht="15" x14ac:dyDescent="0.25">
      <c r="A22" s="37">
        <v>35976</v>
      </c>
      <c r="B22" s="88" t="s">
        <v>89</v>
      </c>
      <c r="C22" s="88" t="s">
        <v>89</v>
      </c>
      <c r="D22" s="116">
        <v>26.454281089920201</v>
      </c>
      <c r="E22" s="116">
        <v>15.967245140661602</v>
      </c>
      <c r="F22" s="118">
        <v>-9.86</v>
      </c>
      <c r="G22" s="88" t="s">
        <v>89</v>
      </c>
      <c r="H22" s="88" t="s">
        <v>89</v>
      </c>
      <c r="I22" s="88" t="s">
        <v>89</v>
      </c>
      <c r="J22" s="88" t="s">
        <v>89</v>
      </c>
      <c r="L22" s="121"/>
      <c r="M22" s="121"/>
    </row>
    <row r="23" spans="1:13" ht="15" x14ac:dyDescent="0.25">
      <c r="A23" s="37">
        <v>36068</v>
      </c>
      <c r="B23" s="88" t="s">
        <v>89</v>
      </c>
      <c r="C23" s="88" t="s">
        <v>89</v>
      </c>
      <c r="D23" s="116">
        <v>29.499353085672396</v>
      </c>
      <c r="E23" s="116">
        <v>19.023901689279299</v>
      </c>
      <c r="F23" s="118">
        <v>-11.79</v>
      </c>
      <c r="G23" s="88" t="s">
        <v>89</v>
      </c>
      <c r="H23" s="88" t="s">
        <v>89</v>
      </c>
      <c r="I23" s="88" t="s">
        <v>89</v>
      </c>
      <c r="J23" s="88" t="s">
        <v>89</v>
      </c>
      <c r="L23" s="121"/>
      <c r="M23" s="121"/>
    </row>
    <row r="24" spans="1:13" ht="15" x14ac:dyDescent="0.25">
      <c r="A24" s="37">
        <v>36160</v>
      </c>
      <c r="B24" s="72">
        <v>73.33</v>
      </c>
      <c r="C24" s="88" t="s">
        <v>89</v>
      </c>
      <c r="D24" s="116">
        <v>16.665055194990401</v>
      </c>
      <c r="E24" s="116">
        <v>10.7561993879951</v>
      </c>
      <c r="F24" s="118">
        <v>-11.55</v>
      </c>
      <c r="G24" s="88" t="s">
        <v>89</v>
      </c>
      <c r="H24" s="88" t="s">
        <v>89</v>
      </c>
      <c r="I24" s="88" t="s">
        <v>89</v>
      </c>
      <c r="J24" s="88" t="s">
        <v>89</v>
      </c>
      <c r="L24" s="121"/>
      <c r="M24" s="121"/>
    </row>
    <row r="25" spans="1:13" ht="15" x14ac:dyDescent="0.25">
      <c r="A25" s="37">
        <v>36250</v>
      </c>
      <c r="B25" s="72">
        <v>70.37</v>
      </c>
      <c r="C25" s="88" t="s">
        <v>89</v>
      </c>
      <c r="D25" s="116">
        <v>24.120270647795198</v>
      </c>
      <c r="E25" s="116">
        <v>18.292095931296</v>
      </c>
      <c r="F25" s="118">
        <v>-11.19</v>
      </c>
      <c r="G25" s="88" t="s">
        <v>89</v>
      </c>
      <c r="H25" s="88" t="s">
        <v>89</v>
      </c>
      <c r="I25" s="88" t="s">
        <v>89</v>
      </c>
      <c r="J25" s="88" t="s">
        <v>89</v>
      </c>
      <c r="L25" s="121"/>
      <c r="M25" s="121"/>
    </row>
    <row r="26" spans="1:13" ht="15" x14ac:dyDescent="0.25">
      <c r="A26" s="37">
        <v>36341</v>
      </c>
      <c r="B26" s="72">
        <v>65.64</v>
      </c>
      <c r="C26" s="88" t="s">
        <v>89</v>
      </c>
      <c r="D26" s="116">
        <v>23.279005428159099</v>
      </c>
      <c r="E26" s="116">
        <v>19.190713430963498</v>
      </c>
      <c r="F26" s="118">
        <v>-11.94</v>
      </c>
      <c r="G26" s="88" t="s">
        <v>89</v>
      </c>
      <c r="H26" s="88" t="s">
        <v>89</v>
      </c>
      <c r="I26" s="88" t="s">
        <v>89</v>
      </c>
      <c r="J26" s="88" t="s">
        <v>89</v>
      </c>
      <c r="L26" s="121"/>
      <c r="M26" s="121"/>
    </row>
    <row r="27" spans="1:13" ht="15" x14ac:dyDescent="0.25">
      <c r="A27" s="37">
        <v>36433</v>
      </c>
      <c r="B27" s="72">
        <v>62.88</v>
      </c>
      <c r="C27" s="88" t="s">
        <v>89</v>
      </c>
      <c r="D27" s="116">
        <v>21.249362986086499</v>
      </c>
      <c r="E27" s="116">
        <v>19.3229834279601</v>
      </c>
      <c r="F27" s="118">
        <v>-10.95</v>
      </c>
      <c r="G27" s="88" t="s">
        <v>89</v>
      </c>
      <c r="H27" s="88" t="s">
        <v>89</v>
      </c>
      <c r="I27" s="88" t="s">
        <v>89</v>
      </c>
      <c r="J27" s="88" t="s">
        <v>89</v>
      </c>
      <c r="L27" s="121"/>
      <c r="M27" s="121"/>
    </row>
    <row r="28" spans="1:13" ht="15" x14ac:dyDescent="0.25">
      <c r="A28" s="37">
        <v>36525</v>
      </c>
      <c r="B28" s="72">
        <v>61.65</v>
      </c>
      <c r="C28" s="116">
        <v>-15.0715649895502</v>
      </c>
      <c r="D28" s="116">
        <v>14.346973243620601</v>
      </c>
      <c r="E28" s="116">
        <v>13.152543828548399</v>
      </c>
      <c r="F28" s="118">
        <v>-10.88</v>
      </c>
      <c r="G28" s="88" t="s">
        <v>89</v>
      </c>
      <c r="H28" s="88" t="s">
        <v>89</v>
      </c>
      <c r="I28" s="88" t="s">
        <v>89</v>
      </c>
      <c r="J28" s="112">
        <v>29.863284805359903</v>
      </c>
      <c r="K28" s="124"/>
      <c r="L28" s="121"/>
      <c r="M28" s="121"/>
    </row>
    <row r="29" spans="1:13" ht="15" x14ac:dyDescent="0.25">
      <c r="A29" s="37">
        <v>36616</v>
      </c>
      <c r="B29" s="72">
        <v>59.2</v>
      </c>
      <c r="C29" s="116">
        <v>-17.257355624401999</v>
      </c>
      <c r="D29" s="116">
        <v>3.6621187794971295</v>
      </c>
      <c r="E29" s="116">
        <v>1.2406899000849398</v>
      </c>
      <c r="F29" s="118">
        <v>-10.31</v>
      </c>
      <c r="G29" s="88" t="s">
        <v>89</v>
      </c>
      <c r="H29" s="88" t="s">
        <v>89</v>
      </c>
      <c r="I29" s="88" t="s">
        <v>89</v>
      </c>
      <c r="J29" s="112">
        <v>30.629898298071002</v>
      </c>
      <c r="K29" s="124"/>
      <c r="L29" s="124"/>
      <c r="M29" s="121"/>
    </row>
    <row r="30" spans="1:13" ht="15" x14ac:dyDescent="0.25">
      <c r="A30" s="37">
        <v>36707</v>
      </c>
      <c r="B30" s="72">
        <v>62.66</v>
      </c>
      <c r="C30" s="116">
        <v>-9.1956094587455102</v>
      </c>
      <c r="D30" s="116">
        <v>1.9403463793437901</v>
      </c>
      <c r="E30" s="116">
        <v>-2.1333948652556702</v>
      </c>
      <c r="F30" s="118">
        <v>-8.43</v>
      </c>
      <c r="G30" s="88" t="s">
        <v>89</v>
      </c>
      <c r="H30" s="88" t="s">
        <v>89</v>
      </c>
      <c r="I30" s="88" t="s">
        <v>89</v>
      </c>
      <c r="J30" s="112">
        <v>29.662695418497997</v>
      </c>
      <c r="K30" s="124"/>
      <c r="L30" s="124"/>
      <c r="M30" s="121"/>
    </row>
    <row r="31" spans="1:13" ht="15" x14ac:dyDescent="0.25">
      <c r="A31" s="37">
        <v>36799</v>
      </c>
      <c r="B31" s="72">
        <v>60.27</v>
      </c>
      <c r="C31" s="116">
        <v>-9.0821876833722008</v>
      </c>
      <c r="D31" s="116">
        <v>-2.5825578874659101</v>
      </c>
      <c r="E31" s="116">
        <v>-12.921282008924701</v>
      </c>
      <c r="F31" s="118">
        <v>-7.08</v>
      </c>
      <c r="G31" s="88" t="s">
        <v>89</v>
      </c>
      <c r="H31" s="88" t="s">
        <v>89</v>
      </c>
      <c r="I31" s="88" t="s">
        <v>89</v>
      </c>
      <c r="J31" s="112">
        <v>27.045523081671401</v>
      </c>
      <c r="K31" s="124"/>
      <c r="L31" s="124"/>
      <c r="M31" s="121"/>
    </row>
    <row r="32" spans="1:13" ht="15" x14ac:dyDescent="0.25">
      <c r="A32" s="37">
        <v>36891</v>
      </c>
      <c r="B32" s="72">
        <v>64.31</v>
      </c>
      <c r="C32" s="116">
        <v>-1.4201621310363</v>
      </c>
      <c r="D32" s="116">
        <v>4.7290334778495602</v>
      </c>
      <c r="E32" s="116">
        <v>-8.150725734787601</v>
      </c>
      <c r="F32" s="118">
        <v>-5.86</v>
      </c>
      <c r="G32" s="88" t="s">
        <v>89</v>
      </c>
      <c r="H32" s="88" t="s">
        <v>89</v>
      </c>
      <c r="I32" s="88" t="s">
        <v>89</v>
      </c>
      <c r="J32" s="112">
        <v>27.285072569325404</v>
      </c>
      <c r="K32" s="124"/>
      <c r="L32" s="124"/>
      <c r="M32" s="121"/>
    </row>
    <row r="33" spans="1:13" ht="15" x14ac:dyDescent="0.25">
      <c r="A33" s="37">
        <v>36981</v>
      </c>
      <c r="B33" s="72">
        <v>68.900000000000006</v>
      </c>
      <c r="C33" s="116">
        <v>11.693354191981301</v>
      </c>
      <c r="D33" s="116">
        <v>8.5695505390454905</v>
      </c>
      <c r="E33" s="116">
        <v>0.474965686481154</v>
      </c>
      <c r="F33" s="118">
        <v>-5.73</v>
      </c>
      <c r="G33" s="88" t="s">
        <v>89</v>
      </c>
      <c r="H33" s="88" t="s">
        <v>89</v>
      </c>
      <c r="I33" s="88" t="s">
        <v>89</v>
      </c>
      <c r="J33" s="112">
        <v>27.665622704775899</v>
      </c>
      <c r="K33" s="124"/>
      <c r="L33" s="124"/>
      <c r="M33" s="121"/>
    </row>
    <row r="34" spans="1:13" ht="15" x14ac:dyDescent="0.25">
      <c r="A34" s="37">
        <v>37072</v>
      </c>
      <c r="B34" s="72">
        <v>71.010000000000005</v>
      </c>
      <c r="C34" s="116">
        <v>11.8925808021127</v>
      </c>
      <c r="D34" s="116">
        <v>-1.0635130334651</v>
      </c>
      <c r="E34" s="116">
        <v>-2.3849349469808603</v>
      </c>
      <c r="F34" s="118">
        <v>-5.21</v>
      </c>
      <c r="G34" s="88" t="s">
        <v>89</v>
      </c>
      <c r="H34" s="88" t="s">
        <v>89</v>
      </c>
      <c r="I34" s="88" t="s">
        <v>89</v>
      </c>
      <c r="J34" s="112">
        <v>25.328154487787803</v>
      </c>
      <c r="K34" s="124"/>
      <c r="L34" s="124"/>
      <c r="M34" s="121"/>
    </row>
    <row r="35" spans="1:13" ht="15" x14ac:dyDescent="0.25">
      <c r="A35" s="37">
        <v>37164</v>
      </c>
      <c r="B35" s="72">
        <v>78.31</v>
      </c>
      <c r="C35" s="116">
        <v>31.865610386515701</v>
      </c>
      <c r="D35" s="116">
        <v>-2.7940720159314298</v>
      </c>
      <c r="E35" s="116">
        <v>6.2728495524421097</v>
      </c>
      <c r="F35" s="118">
        <v>-4.2699999999999996</v>
      </c>
      <c r="G35" s="88" t="s">
        <v>89</v>
      </c>
      <c r="H35" s="88" t="s">
        <v>89</v>
      </c>
      <c r="I35" s="88" t="s">
        <v>89</v>
      </c>
      <c r="J35" s="112">
        <v>21.499865149801</v>
      </c>
      <c r="K35" s="124"/>
      <c r="L35" s="124"/>
      <c r="M35" s="121"/>
    </row>
    <row r="36" spans="1:13" ht="15" x14ac:dyDescent="0.25">
      <c r="A36" s="37">
        <v>37256</v>
      </c>
      <c r="B36" s="72">
        <v>87.7</v>
      </c>
      <c r="C36" s="116">
        <v>40.570430751487301</v>
      </c>
      <c r="D36" s="116">
        <v>1.2271961998868901</v>
      </c>
      <c r="E36" s="116">
        <v>17.9294315882698</v>
      </c>
      <c r="F36" s="118">
        <v>-4.6900000000000004</v>
      </c>
      <c r="G36" s="88" t="s">
        <v>89</v>
      </c>
      <c r="H36" s="88" t="s">
        <v>89</v>
      </c>
      <c r="I36" s="88" t="s">
        <v>89</v>
      </c>
      <c r="J36" s="112">
        <v>21.882502930732301</v>
      </c>
      <c r="K36" s="124"/>
      <c r="L36" s="124"/>
      <c r="M36" s="121"/>
    </row>
    <row r="37" spans="1:13" ht="15" x14ac:dyDescent="0.25">
      <c r="A37" s="37">
        <v>37346</v>
      </c>
      <c r="B37" s="72">
        <v>72.56</v>
      </c>
      <c r="C37" s="116">
        <v>10.3007911065993</v>
      </c>
      <c r="D37" s="116">
        <v>1.20514501843933</v>
      </c>
      <c r="E37" s="116">
        <v>18.769637270285997</v>
      </c>
      <c r="F37" s="118">
        <v>-4.58</v>
      </c>
      <c r="G37" s="88" t="s">
        <v>89</v>
      </c>
      <c r="H37" s="88" t="s">
        <v>89</v>
      </c>
      <c r="I37" s="88" t="s">
        <v>89</v>
      </c>
      <c r="J37" s="112">
        <v>24.156131110760501</v>
      </c>
      <c r="K37" s="124"/>
      <c r="L37" s="124"/>
      <c r="M37" s="121"/>
    </row>
    <row r="38" spans="1:13" ht="15" x14ac:dyDescent="0.25">
      <c r="A38" s="37">
        <v>37437</v>
      </c>
      <c r="B38" s="72">
        <v>80.430000000000007</v>
      </c>
      <c r="C38" s="116">
        <v>18.954513741070699</v>
      </c>
      <c r="D38" s="116">
        <v>4.7033595210803805</v>
      </c>
      <c r="E38" s="116">
        <v>23.030646605046002</v>
      </c>
      <c r="F38" s="118">
        <v>-5.1100000000000003</v>
      </c>
      <c r="G38" s="88" t="s">
        <v>89</v>
      </c>
      <c r="H38" s="88" t="s">
        <v>89</v>
      </c>
      <c r="I38" s="88" t="s">
        <v>89</v>
      </c>
      <c r="J38" s="112">
        <v>26.314469869636198</v>
      </c>
      <c r="K38" s="124"/>
      <c r="L38" s="124"/>
      <c r="M38" s="121"/>
    </row>
    <row r="39" spans="1:13" ht="15" x14ac:dyDescent="0.25">
      <c r="A39" s="37">
        <v>37529</v>
      </c>
      <c r="B39" s="72">
        <v>80.680000000000007</v>
      </c>
      <c r="C39" s="116">
        <v>10.789352749517999</v>
      </c>
      <c r="D39" s="116">
        <v>12.711658591490298</v>
      </c>
      <c r="E39" s="116">
        <v>33.908973832456098</v>
      </c>
      <c r="F39" s="118">
        <v>-5.32</v>
      </c>
      <c r="G39" s="88" t="s">
        <v>89</v>
      </c>
      <c r="H39" s="88" t="s">
        <v>89</v>
      </c>
      <c r="I39" s="88" t="s">
        <v>89</v>
      </c>
      <c r="J39" s="112">
        <v>25.818574362881204</v>
      </c>
      <c r="K39" s="124"/>
      <c r="L39" s="124"/>
      <c r="M39" s="121"/>
    </row>
    <row r="40" spans="1:13" ht="15" x14ac:dyDescent="0.25">
      <c r="A40" s="37">
        <v>37621</v>
      </c>
      <c r="B40" s="72">
        <v>80.239999999999995</v>
      </c>
      <c r="C40" s="116">
        <v>0.26524228105428899</v>
      </c>
      <c r="D40" s="116">
        <v>9.87099066439065</v>
      </c>
      <c r="E40" s="116">
        <v>31.238329933973301</v>
      </c>
      <c r="F40" s="118">
        <v>-5.09</v>
      </c>
      <c r="G40" s="88" t="s">
        <v>89</v>
      </c>
      <c r="H40" s="88" t="s">
        <v>89</v>
      </c>
      <c r="I40" s="88" t="s">
        <v>89</v>
      </c>
      <c r="J40" s="112">
        <v>25.706858529268402</v>
      </c>
      <c r="K40" s="124"/>
      <c r="L40" s="124"/>
      <c r="M40" s="121"/>
    </row>
    <row r="41" spans="1:13" ht="15" x14ac:dyDescent="0.25">
      <c r="A41" s="37">
        <v>37711</v>
      </c>
      <c r="B41" s="72">
        <v>85.02</v>
      </c>
      <c r="C41" s="116">
        <v>28.270603548423601</v>
      </c>
      <c r="D41" s="116">
        <v>12.7991150713222</v>
      </c>
      <c r="E41" s="116">
        <v>34.443569177228397</v>
      </c>
      <c r="F41" s="118">
        <v>-4.9000000000000004</v>
      </c>
      <c r="G41" s="88" t="s">
        <v>89</v>
      </c>
      <c r="H41" s="88" t="s">
        <v>89</v>
      </c>
      <c r="I41" s="88" t="s">
        <v>89</v>
      </c>
      <c r="J41" s="112">
        <v>27.2170244805449</v>
      </c>
      <c r="K41" s="124"/>
      <c r="L41" s="124"/>
      <c r="M41" s="121"/>
    </row>
    <row r="42" spans="1:13" ht="15" x14ac:dyDescent="0.25">
      <c r="A42" s="37">
        <v>37802</v>
      </c>
      <c r="B42" s="72">
        <v>85.88</v>
      </c>
      <c r="C42" s="116">
        <v>19.023105913983098</v>
      </c>
      <c r="D42" s="116">
        <v>18.648390023539299</v>
      </c>
      <c r="E42" s="116">
        <v>41.936089808739702</v>
      </c>
      <c r="F42" s="118">
        <v>-5.48</v>
      </c>
      <c r="G42" s="88" t="s">
        <v>89</v>
      </c>
      <c r="H42" s="88" t="s">
        <v>89</v>
      </c>
      <c r="I42" s="88" t="s">
        <v>89</v>
      </c>
      <c r="J42" s="112">
        <v>34.450147520917902</v>
      </c>
      <c r="K42" s="124"/>
      <c r="L42" s="124"/>
      <c r="M42" s="121"/>
    </row>
    <row r="43" spans="1:13" ht="15" x14ac:dyDescent="0.25">
      <c r="A43" s="37">
        <v>37894</v>
      </c>
      <c r="B43" s="72">
        <v>83.54</v>
      </c>
      <c r="C43" s="116">
        <v>16.100720404380201</v>
      </c>
      <c r="D43" s="116">
        <v>28.310975180217202</v>
      </c>
      <c r="E43" s="116">
        <v>52.172643069176097</v>
      </c>
      <c r="F43" s="118">
        <v>-6.36</v>
      </c>
      <c r="G43" s="88" t="s">
        <v>89</v>
      </c>
      <c r="H43" s="88" t="s">
        <v>89</v>
      </c>
      <c r="I43" s="88" t="s">
        <v>89</v>
      </c>
      <c r="J43" s="112">
        <v>47.907812669788903</v>
      </c>
      <c r="K43" s="124"/>
      <c r="L43" s="124"/>
      <c r="M43" s="121"/>
    </row>
    <row r="44" spans="1:13" ht="15" x14ac:dyDescent="0.25">
      <c r="A44" s="37">
        <v>37986</v>
      </c>
      <c r="B44" s="72">
        <v>78.680000000000007</v>
      </c>
      <c r="C44" s="116">
        <v>9.7693992952941198</v>
      </c>
      <c r="D44" s="116">
        <v>34.602453810270397</v>
      </c>
      <c r="E44" s="116">
        <v>56.478665328399799</v>
      </c>
      <c r="F44" s="118">
        <v>-6.7</v>
      </c>
      <c r="G44" s="88" t="s">
        <v>89</v>
      </c>
      <c r="H44" s="112">
        <v>1.8296239600259698</v>
      </c>
      <c r="I44" s="112">
        <v>0.86237875213292092</v>
      </c>
      <c r="J44" s="112">
        <v>50.9756769673237</v>
      </c>
      <c r="K44" s="124"/>
      <c r="L44" s="124"/>
      <c r="M44" s="122"/>
    </row>
    <row r="45" spans="1:13" ht="15" x14ac:dyDescent="0.25">
      <c r="A45" s="37">
        <v>38077</v>
      </c>
      <c r="B45" s="72">
        <v>78.84</v>
      </c>
      <c r="C45" s="116">
        <v>3.4432590039676199</v>
      </c>
      <c r="D45" s="116">
        <v>35.239146594094301</v>
      </c>
      <c r="E45" s="116">
        <v>61.657171381949802</v>
      </c>
      <c r="F45" s="118">
        <v>-7.69</v>
      </c>
      <c r="G45" s="88" t="s">
        <v>89</v>
      </c>
      <c r="H45" s="112">
        <v>1.7799098107062399</v>
      </c>
      <c r="I45" s="112">
        <v>0.98812945925321505</v>
      </c>
      <c r="J45" s="112">
        <v>59.5160104810845</v>
      </c>
      <c r="K45" s="124"/>
      <c r="L45" s="124"/>
      <c r="M45" s="122"/>
    </row>
    <row r="46" spans="1:13" ht="15" x14ac:dyDescent="0.25">
      <c r="A46" s="37">
        <v>38168</v>
      </c>
      <c r="B46" s="72">
        <v>81.760000000000005</v>
      </c>
      <c r="C46" s="116">
        <v>5.5444316090281101</v>
      </c>
      <c r="D46" s="116">
        <v>39.510530918568897</v>
      </c>
      <c r="E46" s="116">
        <v>63.680152619790398</v>
      </c>
      <c r="F46" s="118">
        <v>-8.31</v>
      </c>
      <c r="G46" s="88" t="s">
        <v>89</v>
      </c>
      <c r="H46" s="112">
        <v>1.7596596665634401</v>
      </c>
      <c r="I46" s="112">
        <v>1.1408576527852499</v>
      </c>
      <c r="J46" s="112">
        <v>64.728348211012005</v>
      </c>
      <c r="K46" s="124"/>
      <c r="L46" s="124"/>
      <c r="M46" s="122"/>
    </row>
    <row r="47" spans="1:13" ht="15" x14ac:dyDescent="0.25">
      <c r="A47" s="37">
        <v>38260</v>
      </c>
      <c r="B47" s="72">
        <v>87.96</v>
      </c>
      <c r="C47" s="116">
        <v>16.538759595363899</v>
      </c>
      <c r="D47" s="116">
        <v>28.877367522304496</v>
      </c>
      <c r="E47" s="116">
        <v>45.297648289841099</v>
      </c>
      <c r="F47" s="118">
        <v>-8.69</v>
      </c>
      <c r="G47" s="88" t="s">
        <v>89</v>
      </c>
      <c r="H47" s="112">
        <v>1.8302545318144101</v>
      </c>
      <c r="I47" s="112">
        <v>1.2990865929364401</v>
      </c>
      <c r="J47" s="112">
        <v>62.795112619272999</v>
      </c>
      <c r="K47" s="124"/>
      <c r="L47" s="124"/>
      <c r="M47" s="122"/>
    </row>
    <row r="48" spans="1:13" ht="15" x14ac:dyDescent="0.25">
      <c r="A48" s="37">
        <v>38352</v>
      </c>
      <c r="B48" s="72">
        <v>92.99</v>
      </c>
      <c r="C48" s="116">
        <v>34.202670266729001</v>
      </c>
      <c r="D48" s="116">
        <v>24.034804049658902</v>
      </c>
      <c r="E48" s="116">
        <v>38.661195223129305</v>
      </c>
      <c r="F48" s="118">
        <v>-7.84</v>
      </c>
      <c r="G48" s="88" t="s">
        <v>89</v>
      </c>
      <c r="H48" s="112">
        <v>1.8780236983767999</v>
      </c>
      <c r="I48" s="112">
        <v>1.36578157513277</v>
      </c>
      <c r="J48" s="112">
        <v>74.618168063319899</v>
      </c>
      <c r="K48" s="124"/>
      <c r="L48" s="124"/>
      <c r="M48" s="122"/>
    </row>
    <row r="49" spans="1:13" ht="15" x14ac:dyDescent="0.25">
      <c r="A49" s="37">
        <v>38442</v>
      </c>
      <c r="B49" s="72">
        <v>103.2</v>
      </c>
      <c r="C49" s="116">
        <v>48.6952086438897</v>
      </c>
      <c r="D49" s="116">
        <v>27.893004598318001</v>
      </c>
      <c r="E49" s="116">
        <v>36.5159273972547</v>
      </c>
      <c r="F49" s="118">
        <v>-7.06</v>
      </c>
      <c r="G49" s="88" t="s">
        <v>89</v>
      </c>
      <c r="H49" s="112">
        <v>1.93721789390079</v>
      </c>
      <c r="I49" s="112">
        <v>1.49249742037932</v>
      </c>
      <c r="J49" s="112">
        <v>97.427800142923999</v>
      </c>
      <c r="K49" s="124"/>
      <c r="L49" s="124"/>
      <c r="M49" s="122"/>
    </row>
    <row r="50" spans="1:13" ht="15" x14ac:dyDescent="0.25">
      <c r="A50" s="37">
        <v>38533</v>
      </c>
      <c r="B50" s="72">
        <v>106.32</v>
      </c>
      <c r="C50" s="116">
        <v>49.8573463738798</v>
      </c>
      <c r="D50" s="116">
        <v>31.907841091497502</v>
      </c>
      <c r="E50" s="116">
        <v>36.658568213517704</v>
      </c>
      <c r="F50" s="118">
        <v>-6.81</v>
      </c>
      <c r="G50" s="88" t="s">
        <v>89</v>
      </c>
      <c r="H50" s="112">
        <v>1.9704402870941302</v>
      </c>
      <c r="I50" s="112">
        <v>1.5772405112143399</v>
      </c>
      <c r="J50" s="112">
        <v>116.907546881115</v>
      </c>
      <c r="K50" s="124"/>
      <c r="L50" s="124"/>
      <c r="M50" s="122"/>
    </row>
    <row r="51" spans="1:13" ht="15" x14ac:dyDescent="0.25">
      <c r="A51" s="37">
        <v>38625</v>
      </c>
      <c r="B51" s="72">
        <v>109.85</v>
      </c>
      <c r="C51" s="116">
        <v>44.082141800982697</v>
      </c>
      <c r="D51" s="116">
        <v>37.461995019121403</v>
      </c>
      <c r="E51" s="116">
        <v>46.437109209505401</v>
      </c>
      <c r="F51" s="118">
        <v>-7.21</v>
      </c>
      <c r="G51" s="88" t="s">
        <v>89</v>
      </c>
      <c r="H51" s="112">
        <v>2.01227689534544</v>
      </c>
      <c r="I51" s="112">
        <v>1.67776899371858</v>
      </c>
      <c r="J51" s="112">
        <v>132.186572378037</v>
      </c>
      <c r="K51" s="124"/>
      <c r="L51" s="124"/>
      <c r="M51" s="122"/>
    </row>
    <row r="52" spans="1:13" ht="15" x14ac:dyDescent="0.25">
      <c r="A52" s="37">
        <v>38717</v>
      </c>
      <c r="B52" s="72">
        <v>130.88</v>
      </c>
      <c r="C52" s="116">
        <v>64.211369541541103</v>
      </c>
      <c r="D52" s="116">
        <v>37.758254359776004</v>
      </c>
      <c r="E52" s="116">
        <v>50.790418789977998</v>
      </c>
      <c r="F52" s="118">
        <v>-7.39</v>
      </c>
      <c r="G52" s="88" t="s">
        <v>89</v>
      </c>
      <c r="H52" s="112">
        <v>2.10273783146399</v>
      </c>
      <c r="I52" s="112">
        <v>1.8188763891338999</v>
      </c>
      <c r="J52" s="112">
        <v>142.425861577841</v>
      </c>
      <c r="K52" s="124"/>
      <c r="L52" s="124"/>
      <c r="M52" s="122"/>
    </row>
    <row r="53" spans="1:13" ht="15" x14ac:dyDescent="0.25">
      <c r="A53" s="37">
        <v>38807</v>
      </c>
      <c r="B53" s="72">
        <v>131.22</v>
      </c>
      <c r="C53" s="116">
        <v>47.015922093300503</v>
      </c>
      <c r="D53" s="116">
        <v>43.808351325339899</v>
      </c>
      <c r="E53" s="116">
        <v>56.009239079730797</v>
      </c>
      <c r="F53" s="118">
        <v>-8.57</v>
      </c>
      <c r="G53" s="88" t="s">
        <v>89</v>
      </c>
      <c r="H53" s="112">
        <v>2.3328839449591201</v>
      </c>
      <c r="I53" s="112">
        <v>2.01319814556379</v>
      </c>
      <c r="J53" s="112">
        <v>127.47800111433601</v>
      </c>
      <c r="K53" s="124"/>
      <c r="L53" s="124"/>
      <c r="M53" s="122"/>
    </row>
    <row r="54" spans="1:13" ht="15" x14ac:dyDescent="0.25">
      <c r="A54" s="37">
        <v>38898</v>
      </c>
      <c r="B54" s="72">
        <v>132.36000000000001</v>
      </c>
      <c r="C54" s="116">
        <v>46.116949111004104</v>
      </c>
      <c r="D54" s="116">
        <v>41.203370461680997</v>
      </c>
      <c r="E54" s="116">
        <v>57.189228463270901</v>
      </c>
      <c r="F54" s="118">
        <v>-8.9499999999999993</v>
      </c>
      <c r="G54" s="88" t="s">
        <v>89</v>
      </c>
      <c r="H54" s="112">
        <v>2.57952552835145</v>
      </c>
      <c r="I54" s="112">
        <v>2.2926616590447799</v>
      </c>
      <c r="J54" s="112">
        <v>122.35594239155002</v>
      </c>
      <c r="K54" s="124"/>
      <c r="L54" s="124"/>
      <c r="M54" s="122"/>
    </row>
    <row r="55" spans="1:13" ht="15" x14ac:dyDescent="0.25">
      <c r="A55" s="37">
        <v>38990</v>
      </c>
      <c r="B55" s="72">
        <v>133.47</v>
      </c>
      <c r="C55" s="116">
        <v>43.657078275870298</v>
      </c>
      <c r="D55" s="116">
        <v>37.931808614130603</v>
      </c>
      <c r="E55" s="116">
        <v>52.113701166021897</v>
      </c>
      <c r="F55" s="118">
        <v>-9.9499999999999993</v>
      </c>
      <c r="G55" s="88" t="s">
        <v>89</v>
      </c>
      <c r="H55" s="112">
        <v>2.7667427737926999</v>
      </c>
      <c r="I55" s="112">
        <v>2.5346872123529902</v>
      </c>
      <c r="J55" s="112">
        <v>117.460660859226</v>
      </c>
      <c r="K55" s="124"/>
      <c r="L55" s="124"/>
      <c r="M55" s="122"/>
    </row>
    <row r="56" spans="1:13" ht="15" x14ac:dyDescent="0.25">
      <c r="A56" s="37">
        <v>39082</v>
      </c>
      <c r="B56" s="72">
        <v>141.82</v>
      </c>
      <c r="C56" s="116">
        <v>31.216831350158298</v>
      </c>
      <c r="D56" s="116">
        <v>37.124435131411602</v>
      </c>
      <c r="E56" s="116">
        <v>45.761788329891303</v>
      </c>
      <c r="F56" s="118">
        <v>-10.62</v>
      </c>
      <c r="G56" s="88" t="s">
        <v>89</v>
      </c>
      <c r="H56" s="112">
        <v>3.0938841483456301</v>
      </c>
      <c r="I56" s="112">
        <v>2.8919451608915399</v>
      </c>
      <c r="J56" s="112">
        <v>132.44100338789599</v>
      </c>
      <c r="K56" s="124"/>
      <c r="L56" s="124"/>
      <c r="M56" s="122"/>
    </row>
    <row r="57" spans="1:13" ht="15" x14ac:dyDescent="0.25">
      <c r="A57" s="37">
        <v>39172</v>
      </c>
      <c r="B57" s="72">
        <v>141.72</v>
      </c>
      <c r="C57" s="116">
        <v>28.468643655809402</v>
      </c>
      <c r="D57" s="116">
        <v>48.2371848926052</v>
      </c>
      <c r="E57" s="116">
        <v>41.912690889154206</v>
      </c>
      <c r="F57" s="118">
        <v>-12.17</v>
      </c>
      <c r="G57" s="88" t="s">
        <v>89</v>
      </c>
      <c r="H57" s="112">
        <v>3.4792914852741199</v>
      </c>
      <c r="I57" s="112">
        <v>3.2739808629204199</v>
      </c>
      <c r="J57" s="112">
        <v>150.699415717893</v>
      </c>
      <c r="K57" s="124"/>
      <c r="L57" s="124"/>
      <c r="M57" s="122"/>
    </row>
    <row r="58" spans="1:13" ht="15" x14ac:dyDescent="0.25">
      <c r="A58" s="37">
        <v>39263</v>
      </c>
      <c r="B58" s="72">
        <v>144.24</v>
      </c>
      <c r="C58" s="116">
        <v>32.562620423892099</v>
      </c>
      <c r="D58" s="116">
        <v>47.193832655778202</v>
      </c>
      <c r="E58" s="116">
        <v>38.932876857136002</v>
      </c>
      <c r="F58" s="118">
        <v>-14.08</v>
      </c>
      <c r="G58" s="88" t="s">
        <v>89</v>
      </c>
      <c r="H58" s="112">
        <v>3.9895381806236396</v>
      </c>
      <c r="I58" s="112">
        <v>3.6431142385264499</v>
      </c>
      <c r="J58" s="112">
        <v>148.67270943694101</v>
      </c>
      <c r="K58" s="124"/>
      <c r="L58" s="124"/>
      <c r="M58" s="122"/>
    </row>
    <row r="59" spans="1:13" ht="15" x14ac:dyDescent="0.25">
      <c r="A59" s="37">
        <v>39355</v>
      </c>
      <c r="B59" s="72">
        <v>143.53</v>
      </c>
      <c r="C59" s="116">
        <v>28.277612462804104</v>
      </c>
      <c r="D59" s="116">
        <v>47.114210412873497</v>
      </c>
      <c r="E59" s="116">
        <v>38.062934047318599</v>
      </c>
      <c r="F59" s="118">
        <v>-14.43</v>
      </c>
      <c r="G59" s="88" t="s">
        <v>89</v>
      </c>
      <c r="H59" s="112">
        <v>4.40813146522457</v>
      </c>
      <c r="I59" s="112">
        <v>4.1631289625619097</v>
      </c>
      <c r="J59" s="112">
        <v>164.72284671436901</v>
      </c>
      <c r="K59" s="124"/>
      <c r="L59" s="124"/>
      <c r="M59" s="122"/>
    </row>
    <row r="60" spans="1:13" ht="15" x14ac:dyDescent="0.25">
      <c r="A60" s="37">
        <v>39447</v>
      </c>
      <c r="B60" s="72">
        <v>140.02000000000001</v>
      </c>
      <c r="C60" s="116">
        <v>17.6957653181925</v>
      </c>
      <c r="D60" s="116">
        <v>43.438291581976699</v>
      </c>
      <c r="E60" s="116">
        <v>35.058823778373501</v>
      </c>
      <c r="F60" s="118">
        <v>-15.33</v>
      </c>
      <c r="G60" s="88" t="s">
        <v>89</v>
      </c>
      <c r="H60" s="112">
        <v>4.9428296169151302</v>
      </c>
      <c r="I60" s="112">
        <v>4.5646681702635403</v>
      </c>
      <c r="J60" s="112">
        <v>161.68127185305701</v>
      </c>
      <c r="K60" s="124"/>
      <c r="L60" s="124"/>
      <c r="M60" s="122"/>
    </row>
    <row r="61" spans="1:13" ht="15" x14ac:dyDescent="0.25">
      <c r="A61" s="37">
        <v>39538</v>
      </c>
      <c r="B61" s="72">
        <v>139.13</v>
      </c>
      <c r="C61" s="116">
        <v>16.756224929993198</v>
      </c>
      <c r="D61" s="116">
        <v>29.936262294060299</v>
      </c>
      <c r="E61" s="116">
        <v>27.285492161830899</v>
      </c>
      <c r="F61" s="118">
        <v>-16.649999999999999</v>
      </c>
      <c r="G61" s="117">
        <v>11.450000000000001</v>
      </c>
      <c r="H61" s="112">
        <v>5.2987648802551002</v>
      </c>
      <c r="I61" s="112">
        <v>4.8890266165271301</v>
      </c>
      <c r="J61" s="112">
        <v>144.770175378576</v>
      </c>
      <c r="K61" s="124"/>
      <c r="L61" s="124"/>
      <c r="M61" s="122"/>
    </row>
    <row r="62" spans="1:13" ht="15" x14ac:dyDescent="0.25">
      <c r="A62" s="37">
        <v>39629</v>
      </c>
      <c r="B62" s="72">
        <v>138.71</v>
      </c>
      <c r="C62" s="116">
        <v>16.075581395348802</v>
      </c>
      <c r="D62" s="116">
        <v>20.394981594737299</v>
      </c>
      <c r="E62" s="116">
        <v>21.008729725846202</v>
      </c>
      <c r="F62" s="118">
        <v>-16.34</v>
      </c>
      <c r="G62" s="117">
        <v>10.77</v>
      </c>
      <c r="H62" s="112">
        <v>5.40577023281217</v>
      </c>
      <c r="I62" s="112">
        <v>4.9198253316152201</v>
      </c>
      <c r="J62" s="112">
        <v>130.29989775438199</v>
      </c>
      <c r="K62" s="124"/>
      <c r="L62" s="124"/>
      <c r="M62" s="122"/>
    </row>
    <row r="63" spans="1:13" ht="15" x14ac:dyDescent="0.25">
      <c r="A63" s="37">
        <v>39721</v>
      </c>
      <c r="B63" s="72">
        <v>128.49</v>
      </c>
      <c r="C63" s="116">
        <v>7.0273589411202906</v>
      </c>
      <c r="D63" s="116">
        <v>14.5284855703323</v>
      </c>
      <c r="E63" s="116">
        <v>14.226716307231198</v>
      </c>
      <c r="F63" s="118">
        <v>-15.61</v>
      </c>
      <c r="G63" s="117">
        <v>11.35</v>
      </c>
      <c r="H63" s="112">
        <v>5.7265540044266805</v>
      </c>
      <c r="I63" s="112">
        <v>5.1615603460608401</v>
      </c>
      <c r="J63" s="112">
        <v>120.645634480599</v>
      </c>
      <c r="K63" s="124"/>
      <c r="L63" s="124"/>
      <c r="M63" s="122"/>
    </row>
    <row r="64" spans="1:13" ht="15" x14ac:dyDescent="0.25">
      <c r="A64" s="37">
        <v>39813</v>
      </c>
      <c r="B64" s="72">
        <v>117.92</v>
      </c>
      <c r="C64" s="116">
        <v>-2.49916247906196</v>
      </c>
      <c r="D64" s="116">
        <v>4.3142738270132295</v>
      </c>
      <c r="E64" s="116">
        <v>7.5049858933742</v>
      </c>
      <c r="F64" s="118">
        <v>-13.23</v>
      </c>
      <c r="G64" s="117">
        <v>11.58</v>
      </c>
      <c r="H64" s="112">
        <v>6.12225416371873</v>
      </c>
      <c r="I64" s="112">
        <v>5.6671204218654099</v>
      </c>
      <c r="J64" s="112">
        <v>64.202940260839597</v>
      </c>
      <c r="K64" s="124"/>
      <c r="L64" s="124"/>
      <c r="M64" s="122"/>
    </row>
    <row r="65" spans="1:13" ht="15" x14ac:dyDescent="0.25">
      <c r="A65" s="37">
        <v>39903</v>
      </c>
      <c r="B65" s="72">
        <v>96.01</v>
      </c>
      <c r="C65" s="116">
        <v>-24.580281324949699</v>
      </c>
      <c r="D65" s="116">
        <v>-9.8988788665191709</v>
      </c>
      <c r="E65" s="116">
        <v>1.2326252943191098</v>
      </c>
      <c r="F65" s="118">
        <v>-9.1</v>
      </c>
      <c r="G65" s="117">
        <v>12.1</v>
      </c>
      <c r="H65" s="112">
        <v>6.1382477324762599</v>
      </c>
      <c r="I65" s="112">
        <v>6.1735050786331405</v>
      </c>
      <c r="J65" s="112">
        <v>51.958056021048002</v>
      </c>
      <c r="K65" s="124"/>
      <c r="L65" s="124"/>
      <c r="M65" s="122"/>
    </row>
    <row r="66" spans="1:13" ht="15" x14ac:dyDescent="0.25">
      <c r="A66" s="37">
        <v>39994</v>
      </c>
      <c r="B66" s="72">
        <v>94.07</v>
      </c>
      <c r="C66" s="116">
        <v>-31.004257450538404</v>
      </c>
      <c r="D66" s="116">
        <v>-12.679904535124201</v>
      </c>
      <c r="E66" s="116">
        <v>-3.4635556627237598</v>
      </c>
      <c r="F66" s="118">
        <v>-5.15</v>
      </c>
      <c r="G66" s="117">
        <v>11.61</v>
      </c>
      <c r="H66" s="112">
        <v>5.4938598266543499</v>
      </c>
      <c r="I66" s="112">
        <v>5.7849512551884894</v>
      </c>
      <c r="J66" s="112">
        <v>51.172805972163005</v>
      </c>
      <c r="K66" s="124"/>
      <c r="L66" s="124"/>
      <c r="M66" s="122"/>
    </row>
    <row r="67" spans="1:13" ht="15" x14ac:dyDescent="0.25">
      <c r="A67" s="37">
        <v>40086</v>
      </c>
      <c r="B67" s="72">
        <v>94.42</v>
      </c>
      <c r="C67" s="116">
        <v>-32.982724548989601</v>
      </c>
      <c r="D67" s="116">
        <v>-16.9279337868367</v>
      </c>
      <c r="E67" s="116">
        <v>-6.5138144500832604</v>
      </c>
      <c r="F67" s="118">
        <v>-1.86</v>
      </c>
      <c r="G67" s="117">
        <v>11.09</v>
      </c>
      <c r="H67" s="112">
        <v>5.1551708684269402</v>
      </c>
      <c r="I67" s="112">
        <v>5.5962196154760395</v>
      </c>
      <c r="J67" s="112">
        <v>71.154298510305409</v>
      </c>
      <c r="K67" s="124"/>
      <c r="L67" s="124"/>
      <c r="M67" s="122"/>
    </row>
    <row r="68" spans="1:13" ht="15" x14ac:dyDescent="0.25">
      <c r="A68" s="37">
        <v>40178</v>
      </c>
      <c r="B68" s="72">
        <v>97.68</v>
      </c>
      <c r="C68" s="116">
        <v>-31.115997800989497</v>
      </c>
      <c r="D68" s="116">
        <v>-16.314822838851502</v>
      </c>
      <c r="E68" s="116">
        <v>-8.0460049814146792</v>
      </c>
      <c r="F68" s="118">
        <v>2.04</v>
      </c>
      <c r="G68" s="117">
        <v>12.870000000000001</v>
      </c>
      <c r="H68" s="112">
        <v>4.6896374008054398</v>
      </c>
      <c r="I68" s="112">
        <v>5.5189439121287602</v>
      </c>
      <c r="J68" s="112">
        <v>81.745810187939711</v>
      </c>
      <c r="K68" s="124"/>
      <c r="L68" s="124"/>
      <c r="M68" s="122"/>
    </row>
    <row r="69" spans="1:13" ht="15" x14ac:dyDescent="0.25">
      <c r="A69" s="37">
        <v>40268</v>
      </c>
      <c r="B69" s="72">
        <v>97.41</v>
      </c>
      <c r="C69" s="116">
        <v>-15.530726256983199</v>
      </c>
      <c r="D69" s="116">
        <v>-9.5362189430533402</v>
      </c>
      <c r="E69" s="116">
        <v>-6.7628689752052997</v>
      </c>
      <c r="F69" s="118">
        <v>2.4500000000000002</v>
      </c>
      <c r="G69" s="117">
        <v>13.780000000000001</v>
      </c>
      <c r="H69" s="112">
        <v>4.0447020924561699</v>
      </c>
      <c r="I69" s="112">
        <v>4.7488084615450399</v>
      </c>
      <c r="J69" s="112">
        <v>90.317958628740399</v>
      </c>
      <c r="K69" s="124"/>
      <c r="L69" s="124"/>
      <c r="M69" s="122"/>
    </row>
    <row r="70" spans="1:13" ht="15" x14ac:dyDescent="0.25">
      <c r="A70" s="37">
        <v>40359</v>
      </c>
      <c r="B70" s="72">
        <v>100.35</v>
      </c>
      <c r="C70" s="116">
        <v>-8.8566243194192307</v>
      </c>
      <c r="D70" s="116">
        <v>-8.5344258036991807</v>
      </c>
      <c r="E70" s="116">
        <v>-7.4045910398337895</v>
      </c>
      <c r="F70" s="118">
        <v>3.03</v>
      </c>
      <c r="G70" s="117">
        <v>13.239999999999998</v>
      </c>
      <c r="H70" s="112">
        <v>3.6747047463517002</v>
      </c>
      <c r="I70" s="112">
        <v>4.4297689013399104</v>
      </c>
      <c r="J70" s="112">
        <v>93.460411787944892</v>
      </c>
      <c r="K70" s="124"/>
      <c r="L70" s="124"/>
      <c r="M70" s="122"/>
    </row>
    <row r="71" spans="1:13" ht="15" x14ac:dyDescent="0.25">
      <c r="A71" s="37">
        <v>40451</v>
      </c>
      <c r="B71" s="72">
        <v>100.1</v>
      </c>
      <c r="C71" s="116">
        <v>-5.1840578331589304</v>
      </c>
      <c r="D71" s="116">
        <v>-7.91539757571792</v>
      </c>
      <c r="E71" s="116">
        <v>-9.3153053584454604</v>
      </c>
      <c r="F71" s="118">
        <v>2.73</v>
      </c>
      <c r="G71" s="117">
        <v>13.99</v>
      </c>
      <c r="H71" s="112">
        <v>3.3790518848011901</v>
      </c>
      <c r="I71" s="112">
        <v>4.2428531348615603</v>
      </c>
      <c r="J71" s="112">
        <v>98.060439408916395</v>
      </c>
      <c r="K71" s="124"/>
      <c r="L71" s="124"/>
      <c r="M71" s="122"/>
    </row>
    <row r="72" spans="1:13" ht="15" x14ac:dyDescent="0.25">
      <c r="A72" s="37">
        <v>40543</v>
      </c>
      <c r="B72" s="72">
        <v>102.14</v>
      </c>
      <c r="C72" s="116">
        <v>1.35674381484436</v>
      </c>
      <c r="D72" s="116">
        <v>-8.4135973079954205</v>
      </c>
      <c r="E72" s="116">
        <v>-10.9788121260555</v>
      </c>
      <c r="F72" s="118">
        <v>0.22</v>
      </c>
      <c r="G72" s="117">
        <v>14.829999999999998</v>
      </c>
      <c r="H72" s="112">
        <v>3.2409037746660796</v>
      </c>
      <c r="I72" s="112">
        <v>4.1060338262697398</v>
      </c>
      <c r="J72" s="112">
        <v>118.16119017439799</v>
      </c>
      <c r="K72" s="124"/>
      <c r="L72" s="124"/>
      <c r="M72" s="122"/>
    </row>
    <row r="73" spans="1:13" ht="15" x14ac:dyDescent="0.25">
      <c r="A73" s="37">
        <v>40633</v>
      </c>
      <c r="B73" s="72">
        <v>105.76</v>
      </c>
      <c r="C73" s="116">
        <v>7.7838827838828006</v>
      </c>
      <c r="D73" s="116">
        <v>-9.6796184511726597</v>
      </c>
      <c r="E73" s="116">
        <v>-9.9365142105052211</v>
      </c>
      <c r="F73" s="118">
        <v>-1.23</v>
      </c>
      <c r="G73" s="117">
        <v>15.049999999999999</v>
      </c>
      <c r="H73" s="112">
        <v>3.0607053998541698</v>
      </c>
      <c r="I73" s="112">
        <v>3.8749631597759397</v>
      </c>
      <c r="J73" s="112">
        <v>121.412450672966</v>
      </c>
      <c r="K73" s="124"/>
      <c r="L73" s="124"/>
      <c r="M73" s="122"/>
    </row>
    <row r="74" spans="1:13" ht="15" x14ac:dyDescent="0.25">
      <c r="A74" s="37">
        <v>40724</v>
      </c>
      <c r="B74" s="72">
        <v>103.99</v>
      </c>
      <c r="C74" s="116">
        <v>6.2724014336917406</v>
      </c>
      <c r="D74" s="116">
        <v>-8.6754456932108805</v>
      </c>
      <c r="E74" s="116">
        <v>-9.5830146666861804</v>
      </c>
      <c r="F74" s="118">
        <v>-2.46</v>
      </c>
      <c r="G74" s="117">
        <v>14.11</v>
      </c>
      <c r="H74" s="112">
        <v>3.0531399189104897</v>
      </c>
      <c r="I74" s="112">
        <v>3.8738421620283701</v>
      </c>
      <c r="J74" s="112">
        <v>115.68563315391</v>
      </c>
      <c r="K74" s="124"/>
      <c r="L74" s="124"/>
      <c r="M74" s="122"/>
    </row>
    <row r="75" spans="1:13" ht="15" x14ac:dyDescent="0.25">
      <c r="A75" s="37">
        <v>40816</v>
      </c>
      <c r="B75" s="72">
        <v>102.06</v>
      </c>
      <c r="C75" s="116">
        <v>6.8318619582664306</v>
      </c>
      <c r="D75" s="116">
        <v>-5.3322611459467604</v>
      </c>
      <c r="E75" s="116">
        <v>-6.5034912375305396</v>
      </c>
      <c r="F75" s="118">
        <v>-2.8</v>
      </c>
      <c r="G75" s="117">
        <v>13.489999999999998</v>
      </c>
      <c r="H75" s="112">
        <v>3.1223058862094599</v>
      </c>
      <c r="I75" s="112">
        <v>3.9458106560596402</v>
      </c>
      <c r="J75" s="112">
        <v>111.53701588315501</v>
      </c>
      <c r="K75" s="124"/>
      <c r="L75" s="124"/>
      <c r="M75" s="122"/>
    </row>
    <row r="76" spans="1:13" ht="15" x14ac:dyDescent="0.25">
      <c r="A76" s="37">
        <v>40908</v>
      </c>
      <c r="B76" s="72">
        <v>101</v>
      </c>
      <c r="C76" s="116">
        <v>5.56102362204724</v>
      </c>
      <c r="D76" s="116">
        <v>-6.0608403758363503</v>
      </c>
      <c r="E76" s="116">
        <v>-5.0732666108196804</v>
      </c>
      <c r="F76" s="118">
        <v>-3.67</v>
      </c>
      <c r="G76" s="117">
        <v>14.24</v>
      </c>
      <c r="H76" s="112">
        <v>3.0218550446148602</v>
      </c>
      <c r="I76" s="112">
        <v>3.7568290842944401</v>
      </c>
      <c r="J76" s="112">
        <v>95.639696482494799</v>
      </c>
      <c r="K76" s="124"/>
      <c r="L76" s="124"/>
      <c r="M76" s="122"/>
    </row>
    <row r="77" spans="1:13" ht="15" x14ac:dyDescent="0.25">
      <c r="A77" s="37">
        <v>40999</v>
      </c>
      <c r="B77" s="72">
        <v>98.89</v>
      </c>
      <c r="C77" s="116">
        <v>0.89681865382797898</v>
      </c>
      <c r="D77" s="116">
        <v>-5.2079571131462199</v>
      </c>
      <c r="E77" s="116">
        <v>-5.3000777461663002</v>
      </c>
      <c r="F77" s="118">
        <v>-4.3600000000000003</v>
      </c>
      <c r="G77" s="117">
        <v>15.75</v>
      </c>
      <c r="H77" s="112">
        <v>2.7148782326688301</v>
      </c>
      <c r="I77" s="112">
        <v>3.4724476191867604</v>
      </c>
      <c r="J77" s="112">
        <v>93.739564585602395</v>
      </c>
      <c r="K77" s="124"/>
      <c r="L77" s="124"/>
      <c r="M77" s="122"/>
    </row>
    <row r="78" spans="1:13" ht="15" x14ac:dyDescent="0.25">
      <c r="A78" s="37">
        <v>41090</v>
      </c>
      <c r="B78" s="72">
        <v>95.59</v>
      </c>
      <c r="C78" s="116">
        <v>-0.92748735244517699</v>
      </c>
      <c r="D78" s="116">
        <v>-3.9719034485676401</v>
      </c>
      <c r="E78" s="116">
        <v>-4.1222995121098807</v>
      </c>
      <c r="F78" s="118">
        <v>-2.98</v>
      </c>
      <c r="G78" s="117">
        <v>14.729999999999999</v>
      </c>
      <c r="H78" s="112">
        <v>2.54687995186528</v>
      </c>
      <c r="I78" s="112">
        <v>3.2726322569600801</v>
      </c>
      <c r="J78" s="112">
        <v>98.982776357667106</v>
      </c>
      <c r="K78" s="124"/>
      <c r="L78" s="124"/>
      <c r="M78" s="122"/>
    </row>
    <row r="79" spans="1:13" ht="15" x14ac:dyDescent="0.25">
      <c r="A79" s="37">
        <v>41182</v>
      </c>
      <c r="B79" s="72">
        <v>95.43</v>
      </c>
      <c r="C79" s="116">
        <v>0.30049769931450498</v>
      </c>
      <c r="D79" s="116">
        <v>-5.2980642318626501</v>
      </c>
      <c r="E79" s="116">
        <v>-5.2158045770813599</v>
      </c>
      <c r="F79" s="118">
        <v>-2.99</v>
      </c>
      <c r="G79" s="117">
        <v>15.24</v>
      </c>
      <c r="H79" s="112">
        <v>2.318868646681</v>
      </c>
      <c r="I79" s="112">
        <v>2.97432720178751</v>
      </c>
      <c r="J79" s="112">
        <v>103.344699623368</v>
      </c>
      <c r="K79" s="124"/>
      <c r="L79" s="124"/>
      <c r="M79" s="122"/>
    </row>
    <row r="80" spans="1:13" ht="15" x14ac:dyDescent="0.25">
      <c r="A80" s="37">
        <v>41274</v>
      </c>
      <c r="B80" s="72">
        <v>94.35</v>
      </c>
      <c r="C80" s="116">
        <v>-1.1748251748251801</v>
      </c>
      <c r="D80" s="116">
        <v>-1.38949490934605</v>
      </c>
      <c r="E80" s="116">
        <v>-4.1609082811200304</v>
      </c>
      <c r="F80" s="118">
        <v>-1.57</v>
      </c>
      <c r="G80" s="117">
        <v>15.65</v>
      </c>
      <c r="H80" s="112">
        <v>2.1249294537155099</v>
      </c>
      <c r="I80" s="112">
        <v>2.6861206426531501</v>
      </c>
      <c r="J80" s="112">
        <v>104.09856935955399</v>
      </c>
      <c r="K80" s="124"/>
      <c r="L80" s="124"/>
      <c r="M80" s="122"/>
    </row>
    <row r="81" spans="1:13" ht="15" x14ac:dyDescent="0.25">
      <c r="A81" s="37">
        <v>41364</v>
      </c>
      <c r="B81" s="72">
        <v>94.03</v>
      </c>
      <c r="C81" s="116">
        <v>-0.149700598802393</v>
      </c>
      <c r="D81" s="116">
        <v>0.81161426751441501</v>
      </c>
      <c r="E81" s="116">
        <v>-3.07505138421647</v>
      </c>
      <c r="F81" s="118">
        <v>0.44</v>
      </c>
      <c r="G81" s="117">
        <v>17.29</v>
      </c>
      <c r="H81" s="112">
        <v>2.0194729293999201</v>
      </c>
      <c r="I81" s="112">
        <v>2.4731864352903798</v>
      </c>
      <c r="J81" s="112">
        <v>111.96039440239201</v>
      </c>
      <c r="K81" s="124"/>
      <c r="L81" s="124"/>
      <c r="M81" s="122"/>
    </row>
    <row r="82" spans="1:13" ht="15" x14ac:dyDescent="0.25">
      <c r="A82" s="37">
        <v>41455</v>
      </c>
      <c r="B82" s="72">
        <v>92.97</v>
      </c>
      <c r="C82" s="116">
        <v>2.4208037825058999</v>
      </c>
      <c r="D82" s="116">
        <v>-1.6452790790932499</v>
      </c>
      <c r="E82" s="116">
        <v>-3.04227186973612</v>
      </c>
      <c r="F82" s="118">
        <v>0.52</v>
      </c>
      <c r="G82" s="117">
        <v>17.39</v>
      </c>
      <c r="H82" s="112">
        <v>1.9399658528758201</v>
      </c>
      <c r="I82" s="112">
        <v>2.36111022998162</v>
      </c>
      <c r="J82" s="112">
        <v>118.218866688676</v>
      </c>
      <c r="K82" s="124"/>
      <c r="L82" s="124"/>
      <c r="M82" s="122"/>
    </row>
    <row r="83" spans="1:13" ht="15" x14ac:dyDescent="0.25">
      <c r="A83" s="37">
        <v>41547</v>
      </c>
      <c r="B83" s="72">
        <v>89.83</v>
      </c>
      <c r="C83" s="116">
        <v>-0.37449676996534903</v>
      </c>
      <c r="D83" s="116">
        <v>-0.127142967981663</v>
      </c>
      <c r="E83" s="116">
        <v>-2.05452140558979</v>
      </c>
      <c r="F83" s="118">
        <v>1.28</v>
      </c>
      <c r="G83" s="117">
        <v>17.36</v>
      </c>
      <c r="H83" s="112">
        <v>1.89064045322344</v>
      </c>
      <c r="I83" s="112">
        <v>2.28950324673785</v>
      </c>
      <c r="J83" s="112">
        <v>123.55572109007899</v>
      </c>
      <c r="K83" s="124"/>
      <c r="L83" s="124"/>
      <c r="M83" s="122"/>
    </row>
    <row r="84" spans="1:13" ht="15" x14ac:dyDescent="0.25">
      <c r="A84" s="37">
        <v>41639</v>
      </c>
      <c r="B84" s="72">
        <v>92.05</v>
      </c>
      <c r="C84" s="116">
        <v>2.9908481932257902</v>
      </c>
      <c r="D84" s="116">
        <v>-0.33585228063800399</v>
      </c>
      <c r="E84" s="116">
        <v>-3.1268645306858098</v>
      </c>
      <c r="F84" s="118">
        <v>1.69</v>
      </c>
      <c r="G84" s="117">
        <v>17.57</v>
      </c>
      <c r="H84" s="112">
        <v>1.8483954390094199</v>
      </c>
      <c r="I84" s="112">
        <v>2.2286496318711602</v>
      </c>
      <c r="J84" s="112">
        <v>123.701100990199</v>
      </c>
      <c r="K84" s="124"/>
      <c r="L84" s="124"/>
      <c r="M84" s="122"/>
    </row>
    <row r="85" spans="1:13" ht="15" x14ac:dyDescent="0.25">
      <c r="A85" s="37">
        <v>41729</v>
      </c>
      <c r="B85" s="72">
        <v>91.89</v>
      </c>
      <c r="C85" s="116">
        <v>3.8605697151424296</v>
      </c>
      <c r="D85" s="116">
        <v>-1.5937455443231201</v>
      </c>
      <c r="E85" s="116">
        <v>-2.8020019942330201</v>
      </c>
      <c r="F85" s="118">
        <v>1.94</v>
      </c>
      <c r="G85" s="117">
        <v>19.91</v>
      </c>
      <c r="H85" s="112">
        <v>1.7895092271366899</v>
      </c>
      <c r="I85" s="112">
        <v>2.12587340580499</v>
      </c>
      <c r="J85" s="112">
        <v>133.737261619051</v>
      </c>
      <c r="K85" s="124"/>
      <c r="L85" s="124"/>
      <c r="M85" s="122"/>
    </row>
    <row r="86" spans="1:13" ht="15" x14ac:dyDescent="0.25">
      <c r="A86" s="37">
        <v>41820</v>
      </c>
      <c r="B86" s="72">
        <v>92.84</v>
      </c>
      <c r="C86" s="116">
        <v>6.4813959929830895</v>
      </c>
      <c r="D86" s="116">
        <v>0.72952359401330302</v>
      </c>
      <c r="E86" s="116">
        <v>-1.6049981251362901</v>
      </c>
      <c r="F86" s="118">
        <v>1.6</v>
      </c>
      <c r="G86" s="117">
        <v>20.41</v>
      </c>
      <c r="H86" s="112">
        <v>1.7833482602863</v>
      </c>
      <c r="I86" s="112">
        <v>2.09119567108606</v>
      </c>
      <c r="J86" s="112">
        <v>137.177779793177</v>
      </c>
      <c r="K86" s="124"/>
      <c r="L86" s="124"/>
      <c r="M86" s="122"/>
    </row>
    <row r="87" spans="1:13" ht="15" x14ac:dyDescent="0.25">
      <c r="A87" s="37">
        <v>41912</v>
      </c>
      <c r="B87" s="72">
        <v>93.27</v>
      </c>
      <c r="C87" s="116">
        <v>10.140024433793799</v>
      </c>
      <c r="D87" s="116">
        <v>-0.93696331357309093</v>
      </c>
      <c r="E87" s="116">
        <v>-2.1817652530248202</v>
      </c>
      <c r="F87" s="118">
        <v>3.18</v>
      </c>
      <c r="G87" s="117">
        <v>20.69</v>
      </c>
      <c r="H87" s="112">
        <v>1.7163010977435298</v>
      </c>
      <c r="I87" s="112">
        <v>2.05297743750757</v>
      </c>
      <c r="J87" s="112">
        <v>138.521072806668</v>
      </c>
      <c r="K87" s="124"/>
      <c r="L87" s="124"/>
      <c r="M87" s="122"/>
    </row>
    <row r="88" spans="1:13" ht="15" x14ac:dyDescent="0.25">
      <c r="A88" s="37">
        <v>42004</v>
      </c>
      <c r="B88" s="72">
        <v>91.3</v>
      </c>
      <c r="C88" s="116">
        <v>5.2674972517405596</v>
      </c>
      <c r="D88" s="116">
        <v>-2.3670898900201101</v>
      </c>
      <c r="E88" s="116">
        <v>-1.8533115743550401</v>
      </c>
      <c r="F88" s="118">
        <v>3.46</v>
      </c>
      <c r="G88" s="117">
        <v>21.29</v>
      </c>
      <c r="H88" s="112">
        <v>1.6346129630628699</v>
      </c>
      <c r="I88" s="112">
        <v>1.9530043527982099</v>
      </c>
      <c r="J88" s="112">
        <v>135.509677265856</v>
      </c>
      <c r="K88" s="124"/>
      <c r="L88" s="124"/>
      <c r="M88" s="122"/>
    </row>
    <row r="89" spans="1:13" ht="15" x14ac:dyDescent="0.25">
      <c r="A89" s="37">
        <v>42094</v>
      </c>
      <c r="B89" s="72">
        <v>90.65</v>
      </c>
      <c r="C89" s="117">
        <v>4.4568747744496404</v>
      </c>
      <c r="D89" s="117">
        <v>0.679288869724747</v>
      </c>
      <c r="E89" s="116">
        <v>-0.94762254629573406</v>
      </c>
      <c r="F89" s="118">
        <v>2.3199999999999998</v>
      </c>
      <c r="G89" s="117">
        <v>22.900000000000002</v>
      </c>
      <c r="H89" s="72">
        <v>1.53134166859653</v>
      </c>
      <c r="I89" s="72">
        <v>1.8250849433043499</v>
      </c>
      <c r="J89" s="112">
        <v>141.46517980594001</v>
      </c>
      <c r="K89" s="124"/>
      <c r="L89" s="124"/>
      <c r="M89" s="122"/>
    </row>
    <row r="90" spans="1:13" ht="15" x14ac:dyDescent="0.25">
      <c r="A90" s="37">
        <v>42185</v>
      </c>
      <c r="B90" s="72">
        <v>90.85</v>
      </c>
      <c r="C90" s="117">
        <v>3.4856498742738196</v>
      </c>
      <c r="D90" s="117">
        <v>1.2599143383996001</v>
      </c>
      <c r="E90" s="116">
        <v>-0.30420383610608698</v>
      </c>
      <c r="F90" s="118">
        <v>0.57999999999999996</v>
      </c>
      <c r="G90" s="117">
        <v>23.82</v>
      </c>
      <c r="H90" s="72">
        <v>1.5152068540488299</v>
      </c>
      <c r="I90" s="72">
        <v>1.79522326759853</v>
      </c>
      <c r="J90" s="112">
        <v>148.40977470010802</v>
      </c>
      <c r="K90" s="124"/>
      <c r="L90" s="124"/>
      <c r="M90" s="122"/>
    </row>
    <row r="91" spans="1:13" ht="15" x14ac:dyDescent="0.25">
      <c r="A91" s="37">
        <v>42277</v>
      </c>
      <c r="B91" s="72">
        <v>90.3</v>
      </c>
      <c r="C91" s="117">
        <v>3.4300341296928396</v>
      </c>
      <c r="D91" s="117">
        <v>3.8352421150551002</v>
      </c>
      <c r="E91" s="116">
        <v>2.1178019609179302</v>
      </c>
      <c r="F91" s="118">
        <v>-1.61</v>
      </c>
      <c r="G91" s="117">
        <v>24.29</v>
      </c>
      <c r="H91" s="72">
        <v>1.5043458496702899</v>
      </c>
      <c r="I91" s="72">
        <v>1.7897879936172101</v>
      </c>
      <c r="J91" s="112">
        <v>147.18454747090598</v>
      </c>
      <c r="K91" s="124"/>
      <c r="L91" s="124"/>
      <c r="M91" s="122"/>
    </row>
    <row r="92" spans="1:13" ht="15" x14ac:dyDescent="0.25">
      <c r="A92" s="37">
        <v>42369</v>
      </c>
      <c r="B92" s="72">
        <v>88.13</v>
      </c>
      <c r="C92" s="117">
        <v>3.2982334000522204</v>
      </c>
      <c r="D92" s="117">
        <v>5.3475356903914504</v>
      </c>
      <c r="E92" s="116">
        <v>3.3221754299285795</v>
      </c>
      <c r="F92" s="118">
        <v>-2.4300000000000002</v>
      </c>
      <c r="G92" s="117">
        <v>24.85</v>
      </c>
      <c r="H92" s="72">
        <v>1.46674910982589</v>
      </c>
      <c r="I92" s="72">
        <v>1.7853567527655501</v>
      </c>
      <c r="J92" s="112">
        <v>144.17473558913701</v>
      </c>
      <c r="K92" s="124"/>
      <c r="L92" s="124"/>
      <c r="M92" s="122"/>
    </row>
    <row r="93" spans="1:13" ht="15" x14ac:dyDescent="0.25">
      <c r="A93" s="37">
        <v>42460</v>
      </c>
      <c r="B93" s="72">
        <v>87.23</v>
      </c>
      <c r="C93" s="117">
        <v>3.3770944895491399</v>
      </c>
      <c r="D93" s="117">
        <v>6.5200871656512795</v>
      </c>
      <c r="E93" s="116">
        <v>5.1595371021281498</v>
      </c>
      <c r="F93" s="118">
        <v>-1.98</v>
      </c>
      <c r="G93" s="117">
        <v>20.22</v>
      </c>
      <c r="H93" s="72">
        <v>1.46557038783961</v>
      </c>
      <c r="I93" s="72">
        <v>1.7376579766287099</v>
      </c>
      <c r="J93" s="112">
        <v>146.51111299569902</v>
      </c>
      <c r="K93" s="124"/>
      <c r="L93" s="124"/>
      <c r="M93" s="122"/>
    </row>
    <row r="94" spans="1:13" ht="15" x14ac:dyDescent="0.25">
      <c r="A94" s="37">
        <v>42551</v>
      </c>
      <c r="B94" s="72">
        <v>87.07</v>
      </c>
      <c r="C94" s="117">
        <v>3.4017595307917801</v>
      </c>
      <c r="D94" s="117">
        <v>8.7837343007566897</v>
      </c>
      <c r="E94" s="116">
        <v>6.8758570035224604</v>
      </c>
      <c r="F94" s="118">
        <v>-1.42</v>
      </c>
      <c r="G94" s="117">
        <v>19.32</v>
      </c>
      <c r="H94" s="72">
        <v>1.4936108079424799</v>
      </c>
      <c r="I94" s="72">
        <v>1.7565513887230499</v>
      </c>
      <c r="J94" s="112">
        <v>151.40221366815101</v>
      </c>
      <c r="K94" s="124"/>
      <c r="L94" s="124"/>
      <c r="M94" s="122"/>
    </row>
    <row r="95" spans="1:13" ht="15" x14ac:dyDescent="0.25">
      <c r="A95" s="37">
        <v>42643</v>
      </c>
      <c r="B95" s="72">
        <v>88.12</v>
      </c>
      <c r="C95" s="117">
        <v>5.3044052136611102</v>
      </c>
      <c r="D95" s="117">
        <v>9.5196239535638405</v>
      </c>
      <c r="E95" s="116">
        <v>7.41324172830313</v>
      </c>
      <c r="F95" s="118">
        <v>-1.29</v>
      </c>
      <c r="G95" s="117">
        <v>19.41</v>
      </c>
      <c r="H95" s="72">
        <v>1.50150645417781</v>
      </c>
      <c r="I95" s="72">
        <v>1.7330172898685301</v>
      </c>
      <c r="J95" s="112">
        <v>159.959291504818</v>
      </c>
      <c r="K95" s="124"/>
      <c r="L95" s="124"/>
      <c r="M95" s="122"/>
    </row>
    <row r="96" spans="1:13" ht="15" x14ac:dyDescent="0.25">
      <c r="A96" s="37">
        <v>42735</v>
      </c>
      <c r="B96" s="72">
        <v>88.92</v>
      </c>
      <c r="C96" s="117">
        <v>9.4945240101094992</v>
      </c>
      <c r="D96" s="117">
        <v>8.41445285409063</v>
      </c>
      <c r="E96" s="116">
        <v>7.1953694055447199</v>
      </c>
      <c r="F96" s="118">
        <v>-1.07</v>
      </c>
      <c r="G96" s="117">
        <v>19.37</v>
      </c>
      <c r="H96" s="72">
        <v>1.47153798643002</v>
      </c>
      <c r="I96" s="72">
        <v>1.69562110587572</v>
      </c>
      <c r="J96" s="112">
        <v>165.43993309781899</v>
      </c>
      <c r="K96" s="124"/>
      <c r="L96" s="124"/>
      <c r="M96" s="122"/>
    </row>
    <row r="97" spans="1:13" ht="15" x14ac:dyDescent="0.25">
      <c r="A97" s="37">
        <v>42825</v>
      </c>
      <c r="B97" s="72">
        <v>88.59</v>
      </c>
      <c r="C97" s="117">
        <v>10.216248504591601</v>
      </c>
      <c r="D97" s="117">
        <v>5.1675676896417899</v>
      </c>
      <c r="E97" s="116">
        <v>5.2355177957168202</v>
      </c>
      <c r="F97" s="118">
        <v>-1.08</v>
      </c>
      <c r="G97" s="117">
        <v>20.03</v>
      </c>
      <c r="H97" s="72">
        <v>1.43768293620293</v>
      </c>
      <c r="I97" s="72">
        <v>1.6740861341799598</v>
      </c>
      <c r="J97" s="112">
        <v>168.08811730732799</v>
      </c>
      <c r="K97" s="124"/>
      <c r="L97" s="124"/>
      <c r="M97" s="122"/>
    </row>
    <row r="98" spans="1:13" ht="15" x14ac:dyDescent="0.25">
      <c r="A98" s="37">
        <v>42916</v>
      </c>
      <c r="B98" s="72">
        <v>88.06</v>
      </c>
      <c r="C98" s="117">
        <v>10.214239112185899</v>
      </c>
      <c r="D98" s="117">
        <v>3.5583630131655197</v>
      </c>
      <c r="E98" s="116">
        <v>2.9642803429454903</v>
      </c>
      <c r="F98" s="118">
        <v>-0.49</v>
      </c>
      <c r="G98" s="117">
        <v>19.84</v>
      </c>
      <c r="H98" s="72">
        <v>1.4507187547972999</v>
      </c>
      <c r="I98" s="72">
        <v>1.6408689561055698</v>
      </c>
      <c r="J98" s="112">
        <v>174.19718056468801</v>
      </c>
      <c r="K98" s="124"/>
      <c r="L98" s="124"/>
      <c r="M98" s="122"/>
    </row>
    <row r="99" spans="1:13" ht="15" x14ac:dyDescent="0.25">
      <c r="A99" s="37">
        <v>43008</v>
      </c>
      <c r="B99" s="72">
        <v>87.86</v>
      </c>
      <c r="C99" s="117">
        <v>8.544512552474739</v>
      </c>
      <c r="D99" s="117">
        <v>3.5561401351476598</v>
      </c>
      <c r="E99" s="116">
        <v>2.45042475066397</v>
      </c>
      <c r="F99" s="118">
        <v>-7.0000000000000007E-2</v>
      </c>
      <c r="G99" s="117">
        <v>22.13</v>
      </c>
      <c r="H99" s="72">
        <v>1.4607393175771799</v>
      </c>
      <c r="I99" s="72">
        <v>1.6560873007396499</v>
      </c>
      <c r="J99" s="112">
        <v>189.706332951988</v>
      </c>
      <c r="K99" s="124"/>
      <c r="L99" s="124"/>
      <c r="M99" s="122"/>
    </row>
    <row r="100" spans="1:13" ht="15" x14ac:dyDescent="0.25">
      <c r="A100" s="37">
        <v>43100</v>
      </c>
      <c r="B100" s="72">
        <v>87.27</v>
      </c>
      <c r="C100" s="117">
        <v>6.8628346888421898</v>
      </c>
      <c r="D100" s="117">
        <v>6.4736278494741599</v>
      </c>
      <c r="E100" s="116">
        <v>2.0340475666175299</v>
      </c>
      <c r="F100" s="118">
        <v>0.55000000000000004</v>
      </c>
      <c r="G100" s="117">
        <v>19.05</v>
      </c>
      <c r="H100" s="72">
        <v>1.4764719588897599</v>
      </c>
      <c r="I100" s="72">
        <v>1.6280293940446</v>
      </c>
      <c r="J100" s="112">
        <v>195.74611338860001</v>
      </c>
      <c r="K100" s="124"/>
      <c r="L100" s="124"/>
      <c r="M100" s="122"/>
    </row>
    <row r="101" spans="1:13" ht="15" x14ac:dyDescent="0.25">
      <c r="A101" s="37">
        <v>43190</v>
      </c>
      <c r="B101" s="72">
        <v>87.14</v>
      </c>
      <c r="C101" s="117">
        <v>7.8419015035563007</v>
      </c>
      <c r="D101" s="117">
        <v>2.8087150278986099</v>
      </c>
      <c r="E101" s="116">
        <v>2.8577019048007899</v>
      </c>
      <c r="F101" s="118">
        <v>0.52</v>
      </c>
      <c r="G101" s="117">
        <v>19.59</v>
      </c>
      <c r="H101" s="72">
        <v>1.44752487712002</v>
      </c>
      <c r="I101" s="72">
        <v>1.59724280229144</v>
      </c>
      <c r="J101" s="112">
        <v>202.95143485940699</v>
      </c>
      <c r="K101" s="124"/>
      <c r="L101" s="124"/>
      <c r="M101" s="123"/>
    </row>
    <row r="102" spans="1:13" ht="15" x14ac:dyDescent="0.25">
      <c r="A102" s="37">
        <v>43281</v>
      </c>
      <c r="B102" s="72">
        <v>86.74</v>
      </c>
      <c r="C102" s="117">
        <v>7.4048201187565592</v>
      </c>
      <c r="D102" s="117">
        <v>5.6600580887170704</v>
      </c>
      <c r="E102" s="116">
        <v>6.0890636804655296</v>
      </c>
      <c r="F102" s="118">
        <v>0.42</v>
      </c>
      <c r="G102" s="117">
        <v>18.970000000000002</v>
      </c>
      <c r="H102" s="72">
        <v>1.45664000232762</v>
      </c>
      <c r="I102" s="72">
        <v>1.60768933675535</v>
      </c>
      <c r="J102" s="112">
        <v>211.60200148424798</v>
      </c>
      <c r="K102" s="124"/>
      <c r="L102" s="124"/>
      <c r="M102" s="123"/>
    </row>
    <row r="103" spans="1:13" ht="15" x14ac:dyDescent="0.25">
      <c r="A103" s="37">
        <v>43373</v>
      </c>
      <c r="B103" s="72">
        <v>85.62</v>
      </c>
      <c r="C103" s="117">
        <v>6.5918052460140304</v>
      </c>
      <c r="D103" s="117">
        <v>4.6205721665802502</v>
      </c>
      <c r="E103" s="116">
        <v>3.2250324484160098</v>
      </c>
      <c r="F103" s="118">
        <v>0.36</v>
      </c>
      <c r="G103" s="117">
        <v>18.8</v>
      </c>
      <c r="H103" s="72">
        <v>1.49920035998519</v>
      </c>
      <c r="I103" s="72">
        <v>1.6088534812306901</v>
      </c>
      <c r="J103" s="112">
        <v>210.50744318085898</v>
      </c>
      <c r="K103" s="124"/>
      <c r="L103" s="124"/>
      <c r="M103" s="123"/>
    </row>
    <row r="104" spans="1:13" ht="15" x14ac:dyDescent="0.25">
      <c r="A104" s="37">
        <v>43465</v>
      </c>
      <c r="B104" s="72">
        <v>85.59</v>
      </c>
      <c r="C104" s="117">
        <v>7.3969557037796898</v>
      </c>
      <c r="D104" s="119">
        <v>3.0801253290459503</v>
      </c>
      <c r="E104" s="116">
        <v>3.61452777469415</v>
      </c>
      <c r="F104" s="118">
        <v>0.3</v>
      </c>
      <c r="G104" s="117">
        <v>18.579999999999998</v>
      </c>
      <c r="H104" s="72">
        <v>1.4917583577920799</v>
      </c>
      <c r="I104" s="72">
        <v>1.62305586024287</v>
      </c>
      <c r="J104" s="112">
        <v>192.809764491338</v>
      </c>
      <c r="K104" s="124"/>
      <c r="L104" s="124"/>
      <c r="M104" s="123"/>
    </row>
    <row r="105" spans="1:13" ht="15" x14ac:dyDescent="0.25">
      <c r="A105" s="37">
        <v>43555</v>
      </c>
      <c r="B105" s="72">
        <v>85.64</v>
      </c>
      <c r="C105" s="117">
        <v>7.8644180998496998</v>
      </c>
      <c r="D105" s="117">
        <v>6.5151450302076697</v>
      </c>
      <c r="E105" s="116">
        <v>2.9931994562633903</v>
      </c>
      <c r="F105" s="118">
        <v>1.31</v>
      </c>
      <c r="G105" s="117">
        <v>19.739999999999998</v>
      </c>
      <c r="H105" s="72">
        <v>1.4968374127997499</v>
      </c>
      <c r="I105" s="72">
        <v>1.62931907155183</v>
      </c>
      <c r="J105" s="112">
        <v>192.40163151835</v>
      </c>
      <c r="K105" s="124"/>
      <c r="L105" s="124"/>
      <c r="M105" s="123"/>
    </row>
    <row r="106" spans="1:13" ht="15" x14ac:dyDescent="0.25">
      <c r="A106" s="37">
        <v>43646</v>
      </c>
      <c r="B106" s="72">
        <v>83.69</v>
      </c>
      <c r="C106" s="117">
        <v>6.5934959349593703</v>
      </c>
      <c r="D106" s="117">
        <v>4.9207344718405599</v>
      </c>
      <c r="E106" s="116">
        <v>-0.162243966278974</v>
      </c>
      <c r="F106" s="118">
        <v>1.69</v>
      </c>
      <c r="G106" s="117">
        <v>19.55</v>
      </c>
      <c r="H106" s="72">
        <v>1.54486824750767</v>
      </c>
      <c r="I106" s="72">
        <v>1.63279539071628</v>
      </c>
      <c r="J106" s="112">
        <v>201.87975642653001</v>
      </c>
      <c r="K106" s="125"/>
      <c r="L106" s="124"/>
      <c r="M106" s="123"/>
    </row>
    <row r="107" spans="1:13" ht="15" x14ac:dyDescent="0.25">
      <c r="A107" s="37">
        <v>43738</v>
      </c>
      <c r="B107" s="72">
        <v>82.79</v>
      </c>
      <c r="C107" s="117">
        <v>6.4414957780458595</v>
      </c>
      <c r="D107" s="117">
        <v>4.3834166697071399</v>
      </c>
      <c r="E107" s="116">
        <v>1.4592898399861101</v>
      </c>
      <c r="F107" s="118">
        <v>2.3199999999999998</v>
      </c>
      <c r="G107" s="117">
        <v>19.03</v>
      </c>
      <c r="H107" s="72">
        <v>1.58186310610075</v>
      </c>
      <c r="I107" s="72">
        <v>1.6506458276470399</v>
      </c>
      <c r="J107" s="112">
        <v>205.44492029248497</v>
      </c>
      <c r="K107" s="125"/>
      <c r="L107" s="124"/>
      <c r="M107" s="123"/>
    </row>
    <row r="108" spans="1:13" ht="15" x14ac:dyDescent="0.25">
      <c r="A108" s="37">
        <v>43830</v>
      </c>
      <c r="B108" s="72">
        <v>82.3</v>
      </c>
      <c r="C108" s="117">
        <v>6.5132574249542303</v>
      </c>
      <c r="D108" s="117">
        <v>3.5348310820305402</v>
      </c>
      <c r="E108" s="116">
        <v>1.0628015306513199</v>
      </c>
      <c r="F108" s="118">
        <v>3.34</v>
      </c>
      <c r="G108" s="117">
        <v>19.89</v>
      </c>
      <c r="H108" s="72">
        <v>1.5628193387558098</v>
      </c>
      <c r="I108" s="72">
        <v>1.6292452863625</v>
      </c>
      <c r="J108" s="112">
        <v>210.53136165325799</v>
      </c>
      <c r="K108" s="125"/>
      <c r="L108" s="124"/>
      <c r="M108" s="123"/>
    </row>
    <row r="109" spans="1:13" ht="15" x14ac:dyDescent="0.25">
      <c r="A109" s="37">
        <v>43921</v>
      </c>
      <c r="B109" s="72">
        <v>82.45</v>
      </c>
      <c r="C109" s="117">
        <v>6.2383900928792499</v>
      </c>
      <c r="D109" s="117">
        <v>3.2685107386331</v>
      </c>
      <c r="E109" s="116">
        <v>0.61782044501974498</v>
      </c>
      <c r="F109" s="118">
        <v>4.63</v>
      </c>
      <c r="G109" s="117">
        <v>22.830000000000002</v>
      </c>
      <c r="H109" s="72">
        <v>1.5843767157122299</v>
      </c>
      <c r="I109" s="72">
        <v>1.6437347115713701</v>
      </c>
      <c r="J109" s="112">
        <v>209.01937867076498</v>
      </c>
      <c r="K109" s="125"/>
      <c r="L109" s="124"/>
      <c r="M109" s="123"/>
    </row>
    <row r="110" spans="1:13" ht="15" x14ac:dyDescent="0.25">
      <c r="A110" s="37">
        <v>44012</v>
      </c>
      <c r="B110" s="72">
        <v>82.85</v>
      </c>
      <c r="C110" s="117">
        <v>6.9712455190298099</v>
      </c>
      <c r="D110" s="117">
        <v>-0.55431592595037693</v>
      </c>
      <c r="E110" s="116">
        <v>-1.3135622570579499</v>
      </c>
      <c r="F110" s="72">
        <v>6.19</v>
      </c>
      <c r="G110" s="117">
        <v>22.81</v>
      </c>
      <c r="H110" s="72">
        <v>1.7231922480836099</v>
      </c>
      <c r="I110" s="72">
        <v>1.70775423287187</v>
      </c>
      <c r="J110" s="112">
        <v>208.43231243500702</v>
      </c>
      <c r="K110" s="125"/>
      <c r="L110" s="124"/>
      <c r="M110" s="123"/>
    </row>
    <row r="111" spans="1:13" ht="15" x14ac:dyDescent="0.25">
      <c r="A111" s="37">
        <v>44104</v>
      </c>
      <c r="B111" s="72"/>
      <c r="C111" s="72"/>
      <c r="D111" s="72"/>
      <c r="E111" s="116">
        <v>-2.1912842757863498</v>
      </c>
      <c r="F111" s="72"/>
      <c r="G111" s="72"/>
      <c r="H111" s="72"/>
      <c r="I111" s="72"/>
      <c r="J111" s="88">
        <v>230.24429694288102</v>
      </c>
      <c r="K111" s="124"/>
      <c r="L111" s="124"/>
      <c r="M111" s="120"/>
    </row>
    <row r="112" spans="1:13" ht="15" x14ac:dyDescent="0.25">
      <c r="A112" s="37">
        <v>44196</v>
      </c>
      <c r="B112" s="72"/>
      <c r="C112" s="72"/>
      <c r="D112" s="72"/>
      <c r="E112" s="88"/>
      <c r="F112" s="72"/>
      <c r="G112" s="72"/>
      <c r="H112" s="72"/>
      <c r="I112" s="72"/>
      <c r="J112" s="88">
        <v>232.282477442697</v>
      </c>
      <c r="K112" s="124"/>
      <c r="L112" s="124"/>
    </row>
    <row r="113" spans="1:12" ht="15" x14ac:dyDescent="0.25">
      <c r="A113" s="37"/>
      <c r="B113" s="72"/>
      <c r="C113" s="72"/>
      <c r="D113" s="72"/>
      <c r="E113" s="88"/>
      <c r="F113" s="72"/>
      <c r="G113" s="72"/>
      <c r="H113" s="72"/>
      <c r="I113" s="72"/>
      <c r="J113" s="88"/>
      <c r="L113" s="107"/>
    </row>
    <row r="114" spans="1:12" ht="15" x14ac:dyDescent="0.25">
      <c r="L114" s="107"/>
    </row>
    <row r="115" spans="1:12" ht="15" x14ac:dyDescent="0.25">
      <c r="L115" s="107"/>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x14ac:dyDescent="0.2"/>
  <cols>
    <col min="1" max="1" width="9.140625" style="96"/>
    <col min="2" max="2" width="19.42578125" style="96" customWidth="1"/>
    <col min="3" max="16384" width="9.140625" style="96"/>
  </cols>
  <sheetData>
    <row r="2" spans="1:2" x14ac:dyDescent="0.2">
      <c r="B2" s="96" t="s">
        <v>101</v>
      </c>
    </row>
    <row r="3" spans="1:2" x14ac:dyDescent="0.2">
      <c r="A3" s="97">
        <v>35155</v>
      </c>
      <c r="B3" s="96">
        <v>0</v>
      </c>
    </row>
    <row r="4" spans="1:2" x14ac:dyDescent="0.2">
      <c r="A4" s="97">
        <v>35246</v>
      </c>
      <c r="B4" s="96">
        <v>0</v>
      </c>
    </row>
    <row r="5" spans="1:2" x14ac:dyDescent="0.2">
      <c r="A5" s="97">
        <v>35338</v>
      </c>
      <c r="B5" s="96">
        <v>0</v>
      </c>
    </row>
    <row r="6" spans="1:2" x14ac:dyDescent="0.2">
      <c r="A6" s="97">
        <v>35430</v>
      </c>
      <c r="B6" s="96">
        <v>0</v>
      </c>
    </row>
    <row r="7" spans="1:2" x14ac:dyDescent="0.2">
      <c r="A7" s="97">
        <v>35520</v>
      </c>
      <c r="B7" s="96">
        <v>0</v>
      </c>
    </row>
    <row r="8" spans="1:2" x14ac:dyDescent="0.2">
      <c r="A8" s="97">
        <v>35611</v>
      </c>
      <c r="B8" s="96">
        <v>0</v>
      </c>
    </row>
    <row r="9" spans="1:2" x14ac:dyDescent="0.2">
      <c r="A9" s="97">
        <v>35703</v>
      </c>
      <c r="B9" s="96">
        <v>0</v>
      </c>
    </row>
    <row r="10" spans="1:2" x14ac:dyDescent="0.2">
      <c r="A10" s="97">
        <v>35795</v>
      </c>
      <c r="B10" s="96">
        <v>0</v>
      </c>
    </row>
    <row r="11" spans="1:2" x14ac:dyDescent="0.2">
      <c r="A11" s="97">
        <v>35885</v>
      </c>
      <c r="B11" s="96">
        <v>0</v>
      </c>
    </row>
    <row r="12" spans="1:2" x14ac:dyDescent="0.2">
      <c r="A12" s="97">
        <v>35976</v>
      </c>
      <c r="B12" s="96">
        <v>0</v>
      </c>
    </row>
    <row r="13" spans="1:2" x14ac:dyDescent="0.2">
      <c r="A13" s="97">
        <v>36068</v>
      </c>
      <c r="B13" s="96">
        <v>0</v>
      </c>
    </row>
    <row r="14" spans="1:2" x14ac:dyDescent="0.2">
      <c r="A14" s="97">
        <v>36160</v>
      </c>
      <c r="B14" s="96">
        <v>0</v>
      </c>
    </row>
    <row r="15" spans="1:2" x14ac:dyDescent="0.2">
      <c r="A15" s="97">
        <v>36250</v>
      </c>
      <c r="B15" s="96">
        <v>0</v>
      </c>
    </row>
    <row r="16" spans="1:2" x14ac:dyDescent="0.2">
      <c r="A16" s="97">
        <v>36341</v>
      </c>
      <c r="B16" s="96">
        <v>0</v>
      </c>
    </row>
    <row r="17" spans="1:2" x14ac:dyDescent="0.2">
      <c r="A17" s="97">
        <v>36433</v>
      </c>
      <c r="B17" s="96">
        <v>0</v>
      </c>
    </row>
    <row r="18" spans="1:2" x14ac:dyDescent="0.2">
      <c r="A18" s="97">
        <v>36525</v>
      </c>
      <c r="B18" s="96">
        <v>0</v>
      </c>
    </row>
    <row r="19" spans="1:2" x14ac:dyDescent="0.2">
      <c r="A19" s="97">
        <v>36616</v>
      </c>
      <c r="B19" s="96">
        <v>0</v>
      </c>
    </row>
    <row r="20" spans="1:2" x14ac:dyDescent="0.2">
      <c r="A20" s="97">
        <v>36707</v>
      </c>
      <c r="B20" s="96">
        <v>0</v>
      </c>
    </row>
    <row r="21" spans="1:2" x14ac:dyDescent="0.2">
      <c r="A21" s="97">
        <v>36799</v>
      </c>
      <c r="B21" s="96">
        <v>0</v>
      </c>
    </row>
    <row r="22" spans="1:2" x14ac:dyDescent="0.2">
      <c r="A22" s="97">
        <v>36891</v>
      </c>
      <c r="B22" s="96">
        <v>0</v>
      </c>
    </row>
    <row r="23" spans="1:2" x14ac:dyDescent="0.2">
      <c r="A23" s="97">
        <v>36981</v>
      </c>
      <c r="B23" s="96">
        <v>0</v>
      </c>
    </row>
    <row r="24" spans="1:2" x14ac:dyDescent="0.2">
      <c r="A24" s="97">
        <v>37072</v>
      </c>
      <c r="B24" s="96">
        <v>0</v>
      </c>
    </row>
    <row r="25" spans="1:2" x14ac:dyDescent="0.2">
      <c r="A25" s="97">
        <v>37164</v>
      </c>
      <c r="B25" s="96">
        <v>0</v>
      </c>
    </row>
    <row r="26" spans="1:2" x14ac:dyDescent="0.2">
      <c r="A26" s="97">
        <v>37256</v>
      </c>
      <c r="B26" s="96">
        <v>0</v>
      </c>
    </row>
    <row r="27" spans="1:2" x14ac:dyDescent="0.2">
      <c r="A27" s="97">
        <v>37346</v>
      </c>
      <c r="B27" s="96">
        <v>0</v>
      </c>
    </row>
    <row r="28" spans="1:2" x14ac:dyDescent="0.2">
      <c r="A28" s="97">
        <v>37437</v>
      </c>
      <c r="B28" s="96">
        <v>0</v>
      </c>
    </row>
    <row r="29" spans="1:2" x14ac:dyDescent="0.2">
      <c r="A29" s="97">
        <v>37529</v>
      </c>
      <c r="B29" s="96">
        <v>0</v>
      </c>
    </row>
    <row r="30" spans="1:2" x14ac:dyDescent="0.2">
      <c r="A30" s="97">
        <v>37621</v>
      </c>
      <c r="B30" s="96">
        <v>0</v>
      </c>
    </row>
    <row r="31" spans="1:2" x14ac:dyDescent="0.2">
      <c r="A31" s="97">
        <v>37711</v>
      </c>
      <c r="B31" s="96">
        <v>0</v>
      </c>
    </row>
    <row r="32" spans="1:2" x14ac:dyDescent="0.2">
      <c r="A32" s="97">
        <v>37802</v>
      </c>
      <c r="B32" s="96">
        <v>0</v>
      </c>
    </row>
    <row r="33" spans="1:2" x14ac:dyDescent="0.2">
      <c r="A33" s="97">
        <v>37894</v>
      </c>
      <c r="B33" s="96">
        <v>0</v>
      </c>
    </row>
    <row r="34" spans="1:2" x14ac:dyDescent="0.2">
      <c r="A34" s="97">
        <v>37986</v>
      </c>
      <c r="B34" s="96">
        <v>0</v>
      </c>
    </row>
    <row r="35" spans="1:2" x14ac:dyDescent="0.2">
      <c r="A35" s="97">
        <v>38077</v>
      </c>
      <c r="B35" s="96">
        <v>0</v>
      </c>
    </row>
    <row r="36" spans="1:2" x14ac:dyDescent="0.2">
      <c r="A36" s="97">
        <v>38168</v>
      </c>
      <c r="B36" s="96">
        <v>0</v>
      </c>
    </row>
    <row r="37" spans="1:2" x14ac:dyDescent="0.2">
      <c r="A37" s="97">
        <v>38260</v>
      </c>
      <c r="B37" s="96">
        <v>0</v>
      </c>
    </row>
    <row r="38" spans="1:2" x14ac:dyDescent="0.2">
      <c r="A38" s="97">
        <v>38352</v>
      </c>
      <c r="B38" s="96">
        <v>0</v>
      </c>
    </row>
    <row r="39" spans="1:2" x14ac:dyDescent="0.2">
      <c r="A39" s="97">
        <v>38442</v>
      </c>
      <c r="B39" s="96">
        <v>0</v>
      </c>
    </row>
    <row r="40" spans="1:2" x14ac:dyDescent="0.2">
      <c r="A40" s="97">
        <v>38533</v>
      </c>
      <c r="B40" s="96">
        <v>0</v>
      </c>
    </row>
    <row r="41" spans="1:2" x14ac:dyDescent="0.2">
      <c r="A41" s="97">
        <v>38625</v>
      </c>
      <c r="B41" s="96">
        <v>0</v>
      </c>
    </row>
    <row r="42" spans="1:2" x14ac:dyDescent="0.2">
      <c r="A42" s="97">
        <v>38717</v>
      </c>
      <c r="B42" s="96">
        <v>0</v>
      </c>
    </row>
    <row r="43" spans="1:2" x14ac:dyDescent="0.2">
      <c r="A43" s="97">
        <v>38807</v>
      </c>
      <c r="B43" s="96">
        <v>0</v>
      </c>
    </row>
    <row r="44" spans="1:2" x14ac:dyDescent="0.2">
      <c r="A44" s="97">
        <v>38898</v>
      </c>
      <c r="B44" s="96">
        <v>0</v>
      </c>
    </row>
    <row r="45" spans="1:2" x14ac:dyDescent="0.2">
      <c r="A45" s="97">
        <v>38990</v>
      </c>
      <c r="B45" s="96">
        <v>0</v>
      </c>
    </row>
    <row r="46" spans="1:2" x14ac:dyDescent="0.2">
      <c r="A46" s="97">
        <v>39082</v>
      </c>
      <c r="B46" s="96">
        <v>0</v>
      </c>
    </row>
    <row r="47" spans="1:2" x14ac:dyDescent="0.2">
      <c r="A47" s="97">
        <v>39172</v>
      </c>
      <c r="B47" s="96">
        <v>0</v>
      </c>
    </row>
    <row r="48" spans="1:2" x14ac:dyDescent="0.2">
      <c r="A48" s="97">
        <v>39263</v>
      </c>
      <c r="B48" s="96">
        <v>0</v>
      </c>
    </row>
    <row r="49" spans="1:2" x14ac:dyDescent="0.2">
      <c r="A49" s="97">
        <v>39355</v>
      </c>
      <c r="B49" s="96">
        <v>0</v>
      </c>
    </row>
    <row r="50" spans="1:2" x14ac:dyDescent="0.2">
      <c r="A50" s="97">
        <v>39447</v>
      </c>
      <c r="B50" s="96">
        <v>0</v>
      </c>
    </row>
    <row r="51" spans="1:2" x14ac:dyDescent="0.2">
      <c r="A51" s="97">
        <v>39538</v>
      </c>
      <c r="B51" s="96">
        <v>0</v>
      </c>
    </row>
    <row r="52" spans="1:2" x14ac:dyDescent="0.2">
      <c r="A52" s="97">
        <v>39629</v>
      </c>
      <c r="B52" s="96">
        <v>0</v>
      </c>
    </row>
    <row r="53" spans="1:2" x14ac:dyDescent="0.2">
      <c r="A53" s="97">
        <v>39721</v>
      </c>
      <c r="B53" s="96">
        <v>0</v>
      </c>
    </row>
    <row r="54" spans="1:2" x14ac:dyDescent="0.2">
      <c r="A54" s="97">
        <v>39813</v>
      </c>
      <c r="B54" s="96">
        <v>5</v>
      </c>
    </row>
    <row r="55" spans="1:2" x14ac:dyDescent="0.2">
      <c r="A55" s="97">
        <v>39903</v>
      </c>
      <c r="B55" s="96">
        <v>5</v>
      </c>
    </row>
    <row r="56" spans="1:2" x14ac:dyDescent="0.2">
      <c r="A56" s="97">
        <v>39994</v>
      </c>
      <c r="B56" s="96">
        <v>5</v>
      </c>
    </row>
    <row r="57" spans="1:2" x14ac:dyDescent="0.2">
      <c r="A57" s="97">
        <v>40086</v>
      </c>
      <c r="B57" s="96">
        <v>5</v>
      </c>
    </row>
    <row r="58" spans="1:2" x14ac:dyDescent="0.2">
      <c r="A58" s="97">
        <v>40178</v>
      </c>
      <c r="B58" s="96">
        <v>5</v>
      </c>
    </row>
    <row r="59" spans="1:2" x14ac:dyDescent="0.2">
      <c r="A59" s="97">
        <v>40268</v>
      </c>
      <c r="B59" s="96">
        <v>5</v>
      </c>
    </row>
    <row r="60" spans="1:2" x14ac:dyDescent="0.2">
      <c r="A60" s="97">
        <v>40359</v>
      </c>
      <c r="B60" s="96">
        <v>5</v>
      </c>
    </row>
    <row r="61" spans="1:2" x14ac:dyDescent="0.2">
      <c r="A61" s="97">
        <v>40451</v>
      </c>
      <c r="B61" s="96">
        <v>5</v>
      </c>
    </row>
    <row r="62" spans="1:2" x14ac:dyDescent="0.2">
      <c r="A62" s="97">
        <v>40543</v>
      </c>
      <c r="B62" s="96">
        <v>5</v>
      </c>
    </row>
    <row r="63" spans="1:2" x14ac:dyDescent="0.2">
      <c r="A63" s="97">
        <v>40633</v>
      </c>
      <c r="B63" s="96">
        <v>0</v>
      </c>
    </row>
    <row r="64" spans="1:2" x14ac:dyDescent="0.2">
      <c r="A64" s="97">
        <v>40724</v>
      </c>
      <c r="B64" s="96">
        <v>0</v>
      </c>
    </row>
    <row r="65" spans="1:2" x14ac:dyDescent="0.2">
      <c r="A65" s="97">
        <v>40816</v>
      </c>
      <c r="B65" s="96">
        <v>0</v>
      </c>
    </row>
    <row r="66" spans="1:2" x14ac:dyDescent="0.2">
      <c r="A66" s="97">
        <v>40908</v>
      </c>
      <c r="B66" s="96">
        <v>0</v>
      </c>
    </row>
    <row r="67" spans="1:2" x14ac:dyDescent="0.2">
      <c r="A67" s="97">
        <v>40999</v>
      </c>
      <c r="B67" s="96">
        <v>0</v>
      </c>
    </row>
    <row r="68" spans="1:2" x14ac:dyDescent="0.2">
      <c r="A68" s="97">
        <v>41090</v>
      </c>
      <c r="B68" s="96">
        <v>0</v>
      </c>
    </row>
    <row r="69" spans="1:2" x14ac:dyDescent="0.2">
      <c r="A69" s="97">
        <v>41182</v>
      </c>
      <c r="B69" s="96">
        <v>0</v>
      </c>
    </row>
    <row r="70" spans="1:2" x14ac:dyDescent="0.2">
      <c r="A70" s="97">
        <v>41274</v>
      </c>
      <c r="B70" s="96">
        <v>0</v>
      </c>
    </row>
    <row r="71" spans="1:2" x14ac:dyDescent="0.2">
      <c r="A71" s="97">
        <v>41364</v>
      </c>
      <c r="B71" s="96">
        <v>0</v>
      </c>
    </row>
    <row r="72" spans="1:2" x14ac:dyDescent="0.2">
      <c r="A72" s="97">
        <v>41455</v>
      </c>
      <c r="B72" s="96">
        <v>0</v>
      </c>
    </row>
    <row r="73" spans="1:2" x14ac:dyDescent="0.2">
      <c r="A73" s="97">
        <v>41547</v>
      </c>
      <c r="B73" s="96">
        <v>0</v>
      </c>
    </row>
    <row r="74" spans="1:2" x14ac:dyDescent="0.2">
      <c r="A74" s="97">
        <v>41639</v>
      </c>
      <c r="B74" s="96">
        <v>0</v>
      </c>
    </row>
    <row r="75" spans="1:2" x14ac:dyDescent="0.2">
      <c r="A75" s="97">
        <v>41729</v>
      </c>
      <c r="B75" s="96">
        <v>0</v>
      </c>
    </row>
    <row r="76" spans="1:2" x14ac:dyDescent="0.2">
      <c r="A76" s="97">
        <v>41820</v>
      </c>
      <c r="B76" s="96">
        <v>0</v>
      </c>
    </row>
    <row r="77" spans="1:2" x14ac:dyDescent="0.2">
      <c r="A77" s="97">
        <v>41912</v>
      </c>
      <c r="B77" s="96">
        <v>0</v>
      </c>
    </row>
    <row r="78" spans="1:2" x14ac:dyDescent="0.2">
      <c r="A78" s="97">
        <v>42004</v>
      </c>
      <c r="B78" s="96">
        <v>0</v>
      </c>
    </row>
    <row r="79" spans="1:2" x14ac:dyDescent="0.2">
      <c r="A79" s="97">
        <v>42094</v>
      </c>
      <c r="B79" s="96">
        <v>0</v>
      </c>
    </row>
    <row r="80" spans="1:2" x14ac:dyDescent="0.2">
      <c r="A80" s="97">
        <v>42185</v>
      </c>
      <c r="B80" s="96">
        <v>0</v>
      </c>
    </row>
    <row r="81" spans="1:2" x14ac:dyDescent="0.2">
      <c r="A81" s="97">
        <v>42277</v>
      </c>
      <c r="B81" s="96">
        <v>0</v>
      </c>
    </row>
    <row r="82" spans="1:2" x14ac:dyDescent="0.2">
      <c r="A82" s="97">
        <v>42369</v>
      </c>
      <c r="B82" s="96">
        <v>0</v>
      </c>
    </row>
    <row r="83" spans="1:2" x14ac:dyDescent="0.2">
      <c r="A83" s="97">
        <v>42460</v>
      </c>
      <c r="B83" s="96">
        <v>0</v>
      </c>
    </row>
    <row r="84" spans="1:2" x14ac:dyDescent="0.2">
      <c r="A84" s="97">
        <v>42551</v>
      </c>
      <c r="B84" s="96">
        <v>0</v>
      </c>
    </row>
    <row r="85" spans="1:2" x14ac:dyDescent="0.2">
      <c r="A85" s="97">
        <v>42643</v>
      </c>
      <c r="B85" s="96">
        <v>0</v>
      </c>
    </row>
    <row r="86" spans="1:2" x14ac:dyDescent="0.2">
      <c r="A86" s="97">
        <v>42735</v>
      </c>
      <c r="B86" s="96">
        <v>0</v>
      </c>
    </row>
    <row r="87" spans="1:2" x14ac:dyDescent="0.2">
      <c r="A87" s="97">
        <v>42825</v>
      </c>
      <c r="B87" s="96">
        <v>0</v>
      </c>
    </row>
    <row r="88" spans="1:2" x14ac:dyDescent="0.2">
      <c r="A88" s="97">
        <v>42916</v>
      </c>
      <c r="B88" s="96">
        <v>0</v>
      </c>
    </row>
    <row r="89" spans="1:2" x14ac:dyDescent="0.2">
      <c r="A89" s="97">
        <v>43008</v>
      </c>
      <c r="B89" s="96">
        <v>0</v>
      </c>
    </row>
    <row r="90" spans="1:2" x14ac:dyDescent="0.2">
      <c r="A90" s="97">
        <v>43100</v>
      </c>
      <c r="B90" s="96">
        <v>0</v>
      </c>
    </row>
    <row r="91" spans="1:2" x14ac:dyDescent="0.2">
      <c r="A91" s="97">
        <v>43190</v>
      </c>
      <c r="B91" s="96">
        <v>0</v>
      </c>
    </row>
    <row r="92" spans="1:2" x14ac:dyDescent="0.2">
      <c r="A92" s="97">
        <v>43281</v>
      </c>
      <c r="B92" s="96">
        <v>0</v>
      </c>
    </row>
    <row r="93" spans="1:2" x14ac:dyDescent="0.2">
      <c r="A93" s="97">
        <v>43373</v>
      </c>
      <c r="B93" s="96">
        <v>0</v>
      </c>
    </row>
    <row r="94" spans="1:2" x14ac:dyDescent="0.2">
      <c r="A94" s="97">
        <v>43465</v>
      </c>
      <c r="B94" s="96">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E30"/>
  <sheetViews>
    <sheetView zoomScaleNormal="100" workbookViewId="0"/>
  </sheetViews>
  <sheetFormatPr defaultColWidth="8.85546875" defaultRowHeight="12.75" x14ac:dyDescent="0.2"/>
  <cols>
    <col min="1" max="1" width="34.85546875" style="84" customWidth="1"/>
    <col min="2" max="5" width="25.140625" style="85" customWidth="1"/>
    <col min="6" max="16384" width="8.85546875" style="79"/>
  </cols>
  <sheetData>
    <row r="1" spans="1:5" s="1" customFormat="1" ht="15" x14ac:dyDescent="0.25">
      <c r="A1" s="13" t="s">
        <v>3</v>
      </c>
      <c r="B1" s="3"/>
      <c r="C1" s="4"/>
      <c r="D1" s="4"/>
      <c r="E1" s="4"/>
    </row>
    <row r="2" spans="1:5" s="1" customFormat="1" x14ac:dyDescent="0.2">
      <c r="A2" s="27"/>
      <c r="B2" s="6"/>
      <c r="C2" s="30"/>
      <c r="D2" s="30"/>
      <c r="E2" s="30"/>
    </row>
    <row r="3" spans="1:5" s="1" customFormat="1" ht="21.75" customHeight="1" x14ac:dyDescent="0.2">
      <c r="A3" s="34" t="s">
        <v>1</v>
      </c>
      <c r="B3" s="35" t="s">
        <v>6</v>
      </c>
      <c r="C3" s="35" t="s">
        <v>2</v>
      </c>
    </row>
    <row r="4" spans="1:5" s="33" customFormat="1" ht="20.25" customHeight="1" x14ac:dyDescent="0.25">
      <c r="A4" s="87" t="s">
        <v>110</v>
      </c>
      <c r="B4" s="95" t="s">
        <v>88</v>
      </c>
      <c r="C4" s="98">
        <v>44196</v>
      </c>
    </row>
    <row r="5" spans="1:5" s="1" customFormat="1" x14ac:dyDescent="0.2">
      <c r="A5" s="103"/>
      <c r="B5" s="32"/>
      <c r="C5" s="32"/>
    </row>
    <row r="6" spans="1:5" x14ac:dyDescent="0.2">
      <c r="A6" s="82"/>
      <c r="B6" s="83"/>
      <c r="C6" s="83"/>
      <c r="D6" s="79"/>
      <c r="E6" s="79"/>
    </row>
    <row r="7" spans="1:5" x14ac:dyDescent="0.2">
      <c r="A7" s="93" t="s">
        <v>95</v>
      </c>
      <c r="B7" s="94"/>
      <c r="C7" s="94"/>
      <c r="D7" s="79"/>
      <c r="E7" s="79"/>
    </row>
    <row r="8" spans="1:5" x14ac:dyDescent="0.2">
      <c r="A8" s="34" t="s">
        <v>1</v>
      </c>
      <c r="B8" s="36" t="s">
        <v>6</v>
      </c>
      <c r="C8" s="36" t="s">
        <v>2</v>
      </c>
      <c r="D8" s="79"/>
      <c r="E8" s="79"/>
    </row>
    <row r="9" spans="1:5" x14ac:dyDescent="0.2">
      <c r="A9" s="87" t="s">
        <v>109</v>
      </c>
      <c r="B9" s="95" t="s">
        <v>88</v>
      </c>
      <c r="C9" s="98">
        <v>44105</v>
      </c>
      <c r="D9" s="79"/>
      <c r="E9" s="79"/>
    </row>
    <row r="10" spans="1:5" x14ac:dyDescent="0.2">
      <c r="A10" s="87" t="s">
        <v>107</v>
      </c>
      <c r="B10" s="95" t="s">
        <v>88</v>
      </c>
      <c r="C10" s="98">
        <v>44008</v>
      </c>
      <c r="D10" s="79"/>
      <c r="E10" s="79"/>
    </row>
    <row r="11" spans="1:5" s="33" customFormat="1" ht="15.6" customHeight="1" x14ac:dyDescent="0.25">
      <c r="A11" s="87" t="s">
        <v>108</v>
      </c>
      <c r="B11" s="95" t="s">
        <v>88</v>
      </c>
      <c r="C11" s="98">
        <v>43922</v>
      </c>
    </row>
    <row r="12" spans="1:5" x14ac:dyDescent="0.2">
      <c r="A12" s="87" t="s">
        <v>105</v>
      </c>
      <c r="B12" s="95" t="s">
        <v>100</v>
      </c>
      <c r="C12" s="98">
        <v>43830</v>
      </c>
      <c r="D12" s="79"/>
      <c r="E12" s="79"/>
    </row>
    <row r="13" spans="1:5" x14ac:dyDescent="0.2">
      <c r="A13" s="87" t="s">
        <v>104</v>
      </c>
      <c r="B13" s="95" t="s">
        <v>100</v>
      </c>
      <c r="C13" s="98">
        <v>43738</v>
      </c>
      <c r="D13" s="79"/>
      <c r="E13" s="79"/>
    </row>
    <row r="14" spans="1:5" x14ac:dyDescent="0.2">
      <c r="A14" s="87" t="s">
        <v>103</v>
      </c>
      <c r="B14" s="95" t="s">
        <v>100</v>
      </c>
      <c r="C14" s="98">
        <v>43646</v>
      </c>
      <c r="D14" s="79"/>
      <c r="E14" s="79"/>
    </row>
    <row r="15" spans="1:5" x14ac:dyDescent="0.2">
      <c r="A15" s="87" t="s">
        <v>102</v>
      </c>
      <c r="B15" s="95" t="s">
        <v>100</v>
      </c>
      <c r="C15" s="98">
        <v>43646</v>
      </c>
      <c r="D15" s="79"/>
      <c r="E15" s="79"/>
    </row>
    <row r="16" spans="1:5" x14ac:dyDescent="0.2">
      <c r="A16" s="87">
        <v>43454</v>
      </c>
      <c r="B16" s="95" t="s">
        <v>100</v>
      </c>
      <c r="C16" s="98">
        <v>43646</v>
      </c>
    </row>
    <row r="17" spans="1:3" x14ac:dyDescent="0.2">
      <c r="A17" s="87">
        <v>43368</v>
      </c>
      <c r="B17" s="95" t="s">
        <v>100</v>
      </c>
      <c r="C17" s="98">
        <v>43646</v>
      </c>
    </row>
    <row r="18" spans="1:3" x14ac:dyDescent="0.2">
      <c r="A18" s="87">
        <v>43271</v>
      </c>
      <c r="B18" s="95" t="s">
        <v>100</v>
      </c>
      <c r="C18" s="98">
        <v>43646</v>
      </c>
    </row>
    <row r="19" spans="1:3" x14ac:dyDescent="0.2">
      <c r="A19" s="87">
        <v>43188</v>
      </c>
      <c r="B19" s="95" t="s">
        <v>97</v>
      </c>
      <c r="C19" s="98" t="s">
        <v>98</v>
      </c>
    </row>
    <row r="20" spans="1:3" x14ac:dyDescent="0.2">
      <c r="A20" s="87" t="s">
        <v>99</v>
      </c>
      <c r="B20" s="95" t="s">
        <v>97</v>
      </c>
      <c r="C20" s="98" t="s">
        <v>98</v>
      </c>
    </row>
    <row r="21" spans="1:3" x14ac:dyDescent="0.2">
      <c r="A21" s="87" t="s">
        <v>96</v>
      </c>
      <c r="B21" s="67" t="s">
        <v>88</v>
      </c>
      <c r="C21" s="87">
        <v>43008</v>
      </c>
    </row>
    <row r="22" spans="1:3" x14ac:dyDescent="0.2">
      <c r="A22" s="87">
        <v>42914</v>
      </c>
      <c r="B22" s="67" t="s">
        <v>88</v>
      </c>
      <c r="C22" s="87">
        <v>42916</v>
      </c>
    </row>
    <row r="23" spans="1:3" x14ac:dyDescent="0.2">
      <c r="A23" s="87">
        <v>42823</v>
      </c>
      <c r="B23" s="67" t="s">
        <v>88</v>
      </c>
      <c r="C23" s="87">
        <v>42825</v>
      </c>
    </row>
    <row r="24" spans="1:3" x14ac:dyDescent="0.2">
      <c r="A24" s="87">
        <v>42726</v>
      </c>
      <c r="B24" s="67" t="s">
        <v>88</v>
      </c>
      <c r="C24" s="87">
        <v>42735</v>
      </c>
    </row>
    <row r="25" spans="1:3" x14ac:dyDescent="0.2">
      <c r="A25" s="87">
        <v>42642</v>
      </c>
      <c r="B25" s="67" t="s">
        <v>88</v>
      </c>
      <c r="C25" s="87">
        <v>42643</v>
      </c>
    </row>
    <row r="26" spans="1:3" x14ac:dyDescent="0.2">
      <c r="A26" s="87">
        <v>42550</v>
      </c>
      <c r="B26" s="67" t="s">
        <v>88</v>
      </c>
      <c r="C26" s="87">
        <v>42551</v>
      </c>
    </row>
    <row r="27" spans="1:3" x14ac:dyDescent="0.2">
      <c r="A27" s="87">
        <v>42458</v>
      </c>
      <c r="B27" s="67" t="s">
        <v>88</v>
      </c>
      <c r="C27" s="87">
        <v>42460</v>
      </c>
    </row>
    <row r="28" spans="1:3" x14ac:dyDescent="0.2">
      <c r="A28" s="87">
        <v>42360</v>
      </c>
      <c r="B28" s="67" t="s">
        <v>88</v>
      </c>
      <c r="C28" s="87">
        <v>42369</v>
      </c>
    </row>
    <row r="29" spans="1:3" x14ac:dyDescent="0.2">
      <c r="A29" s="87">
        <v>42265</v>
      </c>
      <c r="B29" s="67" t="s">
        <v>88</v>
      </c>
      <c r="C29" s="87">
        <v>42277</v>
      </c>
    </row>
    <row r="30" spans="1:3" x14ac:dyDescent="0.2">
      <c r="A30" s="87">
        <v>42174</v>
      </c>
      <c r="B30" s="67" t="s">
        <v>88</v>
      </c>
      <c r="C30" s="87">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E114"/>
  <sheetViews>
    <sheetView zoomScale="80" zoomScaleNormal="80" workbookViewId="0">
      <pane ySplit="14" topLeftCell="A106" activePane="bottomLeft" state="frozen"/>
      <selection activeCell="B1" sqref="B1"/>
      <selection pane="bottomLeft"/>
    </sheetView>
  </sheetViews>
  <sheetFormatPr defaultColWidth="8.85546875" defaultRowHeight="12.75" x14ac:dyDescent="0.2"/>
  <cols>
    <col min="1" max="1" width="50.5703125" style="84" customWidth="1"/>
    <col min="2" max="5" width="25.140625" style="85" customWidth="1"/>
    <col min="6" max="16384" width="8.85546875" style="79"/>
  </cols>
  <sheetData>
    <row r="1" spans="1:5" s="1" customFormat="1" ht="15" x14ac:dyDescent="0.25">
      <c r="A1" s="13" t="s">
        <v>7</v>
      </c>
      <c r="B1" s="3"/>
      <c r="C1" s="4"/>
      <c r="D1" s="4"/>
      <c r="E1" s="4"/>
    </row>
    <row r="2" spans="1:5" s="1" customFormat="1" x14ac:dyDescent="0.2">
      <c r="A2" s="17" t="s">
        <v>8</v>
      </c>
      <c r="B2" s="15"/>
      <c r="C2" s="16"/>
      <c r="D2" s="16"/>
      <c r="E2" s="16"/>
    </row>
    <row r="3" spans="1:5" s="1" customFormat="1" ht="130.5" customHeight="1" x14ac:dyDescent="0.2">
      <c r="A3" s="126" t="s">
        <v>87</v>
      </c>
      <c r="B3" s="126"/>
      <c r="C3" s="126"/>
      <c r="D3" s="126"/>
      <c r="E3" s="126"/>
    </row>
    <row r="4" spans="1:5" s="1" customFormat="1" x14ac:dyDescent="0.2">
      <c r="A4" s="2"/>
      <c r="B4" s="3"/>
      <c r="C4" s="4"/>
      <c r="D4" s="4"/>
      <c r="E4" s="4"/>
    </row>
    <row r="5" spans="1:5" s="5" customFormat="1" ht="42.75" customHeight="1" x14ac:dyDescent="0.25">
      <c r="A5" s="14"/>
      <c r="B5" s="35" t="s">
        <v>25</v>
      </c>
      <c r="C5" s="35" t="s">
        <v>24</v>
      </c>
      <c r="D5" s="35" t="s">
        <v>4</v>
      </c>
      <c r="E5" s="35" t="s">
        <v>5</v>
      </c>
    </row>
    <row r="6" spans="1:5" s="6" customFormat="1" x14ac:dyDescent="0.2">
      <c r="A6" s="40" t="s">
        <v>27</v>
      </c>
      <c r="B6" s="18">
        <v>2</v>
      </c>
      <c r="C6" s="18">
        <v>2</v>
      </c>
      <c r="D6" s="18">
        <v>2</v>
      </c>
      <c r="E6" s="18">
        <v>2</v>
      </c>
    </row>
    <row r="7" spans="1:5" s="6" customFormat="1" x14ac:dyDescent="0.2">
      <c r="A7" s="40" t="s">
        <v>28</v>
      </c>
      <c r="B7" s="19">
        <v>10</v>
      </c>
      <c r="C7" s="19">
        <v>10</v>
      </c>
      <c r="D7" s="19">
        <v>10</v>
      </c>
      <c r="E7" s="19">
        <v>10</v>
      </c>
    </row>
    <row r="8" spans="1:5" s="6" customFormat="1" x14ac:dyDescent="0.2">
      <c r="A8" s="40" t="s">
        <v>29</v>
      </c>
      <c r="B8" s="19">
        <v>0</v>
      </c>
      <c r="C8" s="19">
        <v>0</v>
      </c>
      <c r="D8" s="19">
        <v>0</v>
      </c>
      <c r="E8" s="19">
        <v>0</v>
      </c>
    </row>
    <row r="9" spans="1:5" s="6" customFormat="1" x14ac:dyDescent="0.2">
      <c r="A9" s="40" t="s">
        <v>30</v>
      </c>
      <c r="B9" s="20">
        <v>2.5</v>
      </c>
      <c r="C9" s="64" t="s">
        <v>89</v>
      </c>
      <c r="D9" s="20">
        <v>2.5</v>
      </c>
      <c r="E9" s="64" t="s">
        <v>89</v>
      </c>
    </row>
    <row r="10" spans="1:5" s="6" customFormat="1" x14ac:dyDescent="0.2">
      <c r="A10" s="39" t="s">
        <v>56</v>
      </c>
      <c r="B10" s="21">
        <f>(B9-B8)/(B7-B6)</f>
        <v>0.3125</v>
      </c>
      <c r="C10" s="21">
        <f>B10</f>
        <v>0.3125</v>
      </c>
      <c r="D10" s="21">
        <f>(D9-D8)/(D7-D6)</f>
        <v>0.3125</v>
      </c>
      <c r="E10" s="21">
        <f>D10</f>
        <v>0.3125</v>
      </c>
    </row>
    <row r="11" spans="1:5" s="6" customFormat="1" x14ac:dyDescent="0.2">
      <c r="A11" s="41" t="s">
        <v>55</v>
      </c>
      <c r="B11" s="51">
        <f>-B10*B6</f>
        <v>-0.625</v>
      </c>
      <c r="C11" s="51">
        <f>B11</f>
        <v>-0.625</v>
      </c>
      <c r="D11" s="51">
        <f>-D10*D6</f>
        <v>-0.625</v>
      </c>
      <c r="E11" s="51">
        <f>D11</f>
        <v>-0.625</v>
      </c>
    </row>
    <row r="12" spans="1:5" s="6" customFormat="1" x14ac:dyDescent="0.2">
      <c r="A12" s="22"/>
      <c r="B12" s="23"/>
      <c r="C12" s="23"/>
      <c r="D12" s="23"/>
      <c r="E12" s="23"/>
    </row>
    <row r="13" spans="1:5" s="5" customFormat="1" ht="37.5" customHeight="1" x14ac:dyDescent="0.25">
      <c r="A13" s="14"/>
      <c r="B13" s="35" t="s">
        <v>25</v>
      </c>
      <c r="C13" s="35" t="s">
        <v>24</v>
      </c>
      <c r="D13" s="35" t="s">
        <v>4</v>
      </c>
      <c r="E13" s="35" t="s">
        <v>5</v>
      </c>
    </row>
    <row r="14" spans="1:5" s="55" customFormat="1" ht="18.75" customHeight="1" x14ac:dyDescent="0.25">
      <c r="A14" s="52" t="s">
        <v>13</v>
      </c>
      <c r="B14" s="53" t="s">
        <v>12</v>
      </c>
      <c r="C14" s="54" t="s">
        <v>12</v>
      </c>
      <c r="D14" s="54" t="s">
        <v>12</v>
      </c>
      <c r="E14" s="54" t="s">
        <v>12</v>
      </c>
    </row>
    <row r="15" spans="1:5" s="1" customFormat="1" x14ac:dyDescent="0.2">
      <c r="A15" s="37">
        <v>35064</v>
      </c>
      <c r="B15" s="69" t="s">
        <v>89</v>
      </c>
      <c r="C15" s="69" t="s">
        <v>89</v>
      </c>
      <c r="D15" s="69" t="s">
        <v>89</v>
      </c>
      <c r="E15" s="69" t="s">
        <v>89</v>
      </c>
    </row>
    <row r="16" spans="1:5" s="1" customFormat="1" x14ac:dyDescent="0.2">
      <c r="A16" s="37">
        <v>35155</v>
      </c>
      <c r="B16" s="69" t="s">
        <v>89</v>
      </c>
      <c r="C16" s="69" t="s">
        <v>89</v>
      </c>
      <c r="D16" s="69" t="s">
        <v>89</v>
      </c>
      <c r="E16" s="69" t="s">
        <v>89</v>
      </c>
    </row>
    <row r="17" spans="1:5" s="1" customFormat="1" x14ac:dyDescent="0.2">
      <c r="A17" s="37">
        <v>35246</v>
      </c>
      <c r="B17" s="69" t="s">
        <v>89</v>
      </c>
      <c r="C17" s="69" t="s">
        <v>89</v>
      </c>
      <c r="D17" s="69" t="s">
        <v>89</v>
      </c>
      <c r="E17" s="69" t="s">
        <v>89</v>
      </c>
    </row>
    <row r="18" spans="1:5" s="1" customFormat="1" x14ac:dyDescent="0.2">
      <c r="A18" s="37">
        <v>35338</v>
      </c>
      <c r="B18" s="69" t="s">
        <v>89</v>
      </c>
      <c r="C18" s="69" t="s">
        <v>89</v>
      </c>
      <c r="D18" s="69" t="s">
        <v>89</v>
      </c>
      <c r="E18" s="69" t="s">
        <v>89</v>
      </c>
    </row>
    <row r="19" spans="1:5" s="1" customFormat="1" x14ac:dyDescent="0.2">
      <c r="A19" s="37">
        <v>35430</v>
      </c>
      <c r="B19" s="69" t="s">
        <v>89</v>
      </c>
      <c r="C19" s="69" t="s">
        <v>89</v>
      </c>
      <c r="D19" s="69" t="s">
        <v>89</v>
      </c>
      <c r="E19" s="69" t="s">
        <v>89</v>
      </c>
    </row>
    <row r="20" spans="1:5" s="1" customFormat="1" x14ac:dyDescent="0.2">
      <c r="A20" s="37">
        <v>35520</v>
      </c>
      <c r="B20" s="69" t="s">
        <v>89</v>
      </c>
      <c r="C20" s="69" t="s">
        <v>89</v>
      </c>
      <c r="D20" s="69" t="s">
        <v>89</v>
      </c>
      <c r="E20" s="69" t="s">
        <v>89</v>
      </c>
    </row>
    <row r="21" spans="1:5" s="1" customFormat="1" x14ac:dyDescent="0.2">
      <c r="A21" s="37">
        <v>35611</v>
      </c>
      <c r="B21" s="69" t="s">
        <v>89</v>
      </c>
      <c r="C21" s="69" t="s">
        <v>89</v>
      </c>
      <c r="D21" s="69" t="s">
        <v>89</v>
      </c>
      <c r="E21" s="69" t="s">
        <v>89</v>
      </c>
    </row>
    <row r="22" spans="1:5" s="1" customFormat="1" x14ac:dyDescent="0.2">
      <c r="A22" s="37">
        <v>35703</v>
      </c>
      <c r="B22" s="69" t="s">
        <v>89</v>
      </c>
      <c r="C22" s="69" t="s">
        <v>89</v>
      </c>
      <c r="D22" s="69" t="s">
        <v>89</v>
      </c>
      <c r="E22" s="69" t="s">
        <v>89</v>
      </c>
    </row>
    <row r="23" spans="1:5" s="1" customFormat="1" x14ac:dyDescent="0.2">
      <c r="A23" s="37">
        <v>35795</v>
      </c>
      <c r="B23" s="69" t="s">
        <v>89</v>
      </c>
      <c r="C23" s="69" t="s">
        <v>89</v>
      </c>
      <c r="D23" s="69" t="s">
        <v>89</v>
      </c>
      <c r="E23" s="69" t="s">
        <v>89</v>
      </c>
    </row>
    <row r="24" spans="1:5" s="1" customFormat="1" x14ac:dyDescent="0.2">
      <c r="A24" s="37">
        <v>35885</v>
      </c>
      <c r="B24" s="69" t="s">
        <v>89</v>
      </c>
      <c r="C24" s="69" t="s">
        <v>89</v>
      </c>
      <c r="D24" s="69" t="s">
        <v>89</v>
      </c>
      <c r="E24" s="69" t="s">
        <v>89</v>
      </c>
    </row>
    <row r="25" spans="1:5" s="1" customFormat="1" x14ac:dyDescent="0.2">
      <c r="A25" s="37">
        <v>35976</v>
      </c>
      <c r="B25" s="69" t="s">
        <v>89</v>
      </c>
      <c r="C25" s="69" t="s">
        <v>89</v>
      </c>
      <c r="D25" s="69" t="s">
        <v>89</v>
      </c>
      <c r="E25" s="69" t="s">
        <v>89</v>
      </c>
    </row>
    <row r="26" spans="1:5" s="1" customFormat="1" x14ac:dyDescent="0.2">
      <c r="A26" s="37">
        <v>36068</v>
      </c>
      <c r="B26" s="69" t="s">
        <v>89</v>
      </c>
      <c r="C26" s="69" t="s">
        <v>89</v>
      </c>
      <c r="D26" s="69" t="s">
        <v>89</v>
      </c>
      <c r="E26" s="69" t="s">
        <v>89</v>
      </c>
    </row>
    <row r="27" spans="1:5" s="1" customFormat="1" x14ac:dyDescent="0.2">
      <c r="A27" s="37">
        <v>36160</v>
      </c>
      <c r="B27" s="69" t="s">
        <v>89</v>
      </c>
      <c r="C27" s="69" t="s">
        <v>89</v>
      </c>
      <c r="D27" s="69" t="s">
        <v>89</v>
      </c>
      <c r="E27" s="69" t="s">
        <v>89</v>
      </c>
    </row>
    <row r="28" spans="1:5" s="1" customFormat="1" x14ac:dyDescent="0.2">
      <c r="A28" s="37">
        <v>36250</v>
      </c>
      <c r="B28" s="69" t="s">
        <v>89</v>
      </c>
      <c r="C28" s="69" t="s">
        <v>89</v>
      </c>
      <c r="D28" s="69" t="s">
        <v>89</v>
      </c>
      <c r="E28" s="69" t="s">
        <v>89</v>
      </c>
    </row>
    <row r="29" spans="1:5" s="1" customFormat="1" x14ac:dyDescent="0.2">
      <c r="A29" s="37">
        <v>36341</v>
      </c>
      <c r="B29" s="69" t="s">
        <v>89</v>
      </c>
      <c r="C29" s="69" t="s">
        <v>89</v>
      </c>
      <c r="D29" s="69" t="s">
        <v>89</v>
      </c>
      <c r="E29" s="69" t="s">
        <v>89</v>
      </c>
    </row>
    <row r="30" spans="1:5" s="1" customFormat="1" x14ac:dyDescent="0.2">
      <c r="A30" s="37">
        <v>36433</v>
      </c>
      <c r="B30" s="69" t="s">
        <v>89</v>
      </c>
      <c r="C30" s="69" t="s">
        <v>89</v>
      </c>
      <c r="D30" s="69" t="s">
        <v>89</v>
      </c>
      <c r="E30" s="69" t="s">
        <v>89</v>
      </c>
    </row>
    <row r="31" spans="1:5" s="1" customFormat="1" x14ac:dyDescent="0.2">
      <c r="A31" s="37">
        <v>36525</v>
      </c>
      <c r="B31" s="69" t="s">
        <v>89</v>
      </c>
      <c r="C31" s="69" t="s">
        <v>89</v>
      </c>
      <c r="D31" s="69" t="s">
        <v>89</v>
      </c>
      <c r="E31" s="69" t="s">
        <v>89</v>
      </c>
    </row>
    <row r="32" spans="1:5" s="1" customFormat="1" x14ac:dyDescent="0.2">
      <c r="A32" s="37">
        <v>36616</v>
      </c>
      <c r="B32" s="69" t="s">
        <v>89</v>
      </c>
      <c r="C32" s="69" t="s">
        <v>89</v>
      </c>
      <c r="D32" s="69" t="s">
        <v>89</v>
      </c>
      <c r="E32" s="69" t="s">
        <v>89</v>
      </c>
    </row>
    <row r="33" spans="1:5" s="1" customFormat="1" x14ac:dyDescent="0.2">
      <c r="A33" s="37">
        <v>36707</v>
      </c>
      <c r="B33" s="69" t="s">
        <v>89</v>
      </c>
      <c r="C33" s="69" t="s">
        <v>89</v>
      </c>
      <c r="D33" s="69" t="s">
        <v>89</v>
      </c>
      <c r="E33" s="69" t="s">
        <v>89</v>
      </c>
    </row>
    <row r="34" spans="1:5" s="1" customFormat="1" x14ac:dyDescent="0.2">
      <c r="A34" s="37">
        <v>36799</v>
      </c>
      <c r="B34" s="69" t="s">
        <v>89</v>
      </c>
      <c r="C34" s="69" t="s">
        <v>89</v>
      </c>
      <c r="D34" s="69" t="s">
        <v>89</v>
      </c>
      <c r="E34" s="69" t="s">
        <v>89</v>
      </c>
    </row>
    <row r="35" spans="1:5" s="1" customFormat="1" x14ac:dyDescent="0.2">
      <c r="A35" s="37">
        <v>36891</v>
      </c>
      <c r="B35" s="69" t="s">
        <v>89</v>
      </c>
      <c r="C35" s="69" t="s">
        <v>89</v>
      </c>
      <c r="D35" s="69" t="s">
        <v>89</v>
      </c>
      <c r="E35" s="69" t="s">
        <v>89</v>
      </c>
    </row>
    <row r="36" spans="1:5" s="1" customFormat="1" x14ac:dyDescent="0.2">
      <c r="A36" s="37">
        <v>36981</v>
      </c>
      <c r="B36" s="29">
        <f>IF('2.1.'!$D31&lt;'1.2.Orientacinės AKR normos'!B$6,'1.2.Orientacinės AKR normos'!B$8,IF('2.1.'!$D31&gt;='1.2.Orientacinės AKR normos'!B$7,'1.2.Orientacinės AKR normos'!B$9,'1.2.Orientacinės AKR normos'!B$11+'1.2.Orientacinės AKR normos'!B$10*'2.1.'!$D31))</f>
        <v>0</v>
      </c>
      <c r="C36" s="29">
        <f>IF('2.1.'!$D31&lt;'1.2.Orientacinės AKR normos'!C$6,'1.2.Orientacinės AKR normos'!C$8,'1.2.Orientacinės AKR normos'!C$11+'1.2.Orientacinės AKR normos'!C$10*'2.1.'!$D31)</f>
        <v>0</v>
      </c>
      <c r="D36" s="29">
        <f>IF('2.2.'!$D31&lt;'1.2.Orientacinės AKR normos'!D$6,'1.2.Orientacinės AKR normos'!D$8,IF('2.2.'!$D31&gt;='1.2.Orientacinės AKR normos'!D$7,'1.2.Orientacinės AKR normos'!D$9,'1.2.Orientacinės AKR normos'!D$11+'1.2.Orientacinės AKR normos'!D$10*'2.2.'!$D31))</f>
        <v>0</v>
      </c>
      <c r="E36" s="29">
        <f>IF('2.2.'!$D31&lt;'1.2.Orientacinės AKR normos'!E$6,'1.2.Orientacinės AKR normos'!E$8,'1.2.Orientacinės AKR normos'!E$11+'1.2.Orientacinės AKR normos'!E$10*'2.2.'!$D31)</f>
        <v>0</v>
      </c>
    </row>
    <row r="37" spans="1:5" s="1" customFormat="1" x14ac:dyDescent="0.2">
      <c r="A37" s="37">
        <v>37072</v>
      </c>
      <c r="B37" s="29">
        <f>IF('2.1.'!$D32&lt;'1.2.Orientacinės AKR normos'!B$6,'1.2.Orientacinės AKR normos'!B$8,IF('2.1.'!$D32&gt;='1.2.Orientacinės AKR normos'!B$7,'1.2.Orientacinės AKR normos'!B$9,'1.2.Orientacinės AKR normos'!B$11+'1.2.Orientacinės AKR normos'!B$10*'2.1.'!$D32))</f>
        <v>0</v>
      </c>
      <c r="C37" s="29">
        <f>IF('2.1.'!$D32&lt;'1.2.Orientacinės AKR normos'!C$6,'1.2.Orientacinės AKR normos'!C$8,'1.2.Orientacinės AKR normos'!C$11+'1.2.Orientacinės AKR normos'!C$10*'2.1.'!$D32)</f>
        <v>0</v>
      </c>
      <c r="D37" s="29">
        <f>IF('2.2.'!$D32&lt;'1.2.Orientacinės AKR normos'!D$6,'1.2.Orientacinės AKR normos'!D$8,IF('2.2.'!$D32&gt;='1.2.Orientacinės AKR normos'!D$7,'1.2.Orientacinės AKR normos'!D$9,'1.2.Orientacinės AKR normos'!D$11+'1.2.Orientacinės AKR normos'!D$10*'2.2.'!$D32))</f>
        <v>0</v>
      </c>
      <c r="E37" s="29">
        <f>IF('2.2.'!$D32&lt;'1.2.Orientacinės AKR normos'!E$6,'1.2.Orientacinės AKR normos'!E$8,'1.2.Orientacinės AKR normos'!E$11+'1.2.Orientacinės AKR normos'!E$10*'2.2.'!$D32)</f>
        <v>0</v>
      </c>
    </row>
    <row r="38" spans="1:5" s="1" customFormat="1" x14ac:dyDescent="0.2">
      <c r="A38" s="37">
        <v>37164</v>
      </c>
      <c r="B38" s="29">
        <f>IF('2.1.'!$D33&lt;'1.2.Orientacinės AKR normos'!B$6,'1.2.Orientacinės AKR normos'!B$8,IF('2.1.'!$D33&gt;='1.2.Orientacinės AKR normos'!B$7,'1.2.Orientacinės AKR normos'!B$9,'1.2.Orientacinės AKR normos'!B$11+'1.2.Orientacinės AKR normos'!B$10*'2.1.'!$D33))</f>
        <v>0</v>
      </c>
      <c r="C38" s="29">
        <f>IF('2.1.'!$D33&lt;'1.2.Orientacinės AKR normos'!C$6,'1.2.Orientacinės AKR normos'!C$8,'1.2.Orientacinės AKR normos'!C$11+'1.2.Orientacinės AKR normos'!C$10*'2.1.'!$D33)</f>
        <v>0</v>
      </c>
      <c r="D38" s="29">
        <f>IF('2.2.'!$D33&lt;'1.2.Orientacinės AKR normos'!D$6,'1.2.Orientacinės AKR normos'!D$8,IF('2.2.'!$D33&gt;='1.2.Orientacinės AKR normos'!D$7,'1.2.Orientacinės AKR normos'!D$9,'1.2.Orientacinės AKR normos'!D$11+'1.2.Orientacinės AKR normos'!D$10*'2.2.'!$D33))</f>
        <v>0</v>
      </c>
      <c r="E38" s="29">
        <f>IF('2.2.'!$D33&lt;'1.2.Orientacinės AKR normos'!E$6,'1.2.Orientacinės AKR normos'!E$8,'1.2.Orientacinės AKR normos'!E$11+'1.2.Orientacinės AKR normos'!E$10*'2.2.'!$D33)</f>
        <v>0</v>
      </c>
    </row>
    <row r="39" spans="1:5" s="1" customFormat="1" x14ac:dyDescent="0.2">
      <c r="A39" s="37">
        <v>37256</v>
      </c>
      <c r="B39" s="29">
        <f>IF('2.1.'!$D34&lt;'1.2.Orientacinės AKR normos'!B$6,'1.2.Orientacinės AKR normos'!B$8,IF('2.1.'!$D34&gt;='1.2.Orientacinės AKR normos'!B$7,'1.2.Orientacinės AKR normos'!B$9,'1.2.Orientacinės AKR normos'!B$11+'1.2.Orientacinės AKR normos'!B$10*'2.1.'!$D34))</f>
        <v>3.1249999999999334E-3</v>
      </c>
      <c r="C39" s="29">
        <f>IF('2.1.'!$D34&lt;'1.2.Orientacinės AKR normos'!C$6,'1.2.Orientacinės AKR normos'!C$8,'1.2.Orientacinės AKR normos'!C$11+'1.2.Orientacinės AKR normos'!C$10*'2.1.'!$D34)</f>
        <v>3.1249999999999334E-3</v>
      </c>
      <c r="D39" s="29">
        <f>IF('2.2.'!$D34&lt;'1.2.Orientacinės AKR normos'!D$6,'1.2.Orientacinės AKR normos'!D$8,IF('2.2.'!$D34&gt;='1.2.Orientacinės AKR normos'!D$7,'1.2.Orientacinės AKR normos'!D$9,'1.2.Orientacinės AKR normos'!D$11+'1.2.Orientacinės AKR normos'!D$10*'2.2.'!$D34))</f>
        <v>0</v>
      </c>
      <c r="E39" s="29">
        <f>IF('2.2.'!$D34&lt;'1.2.Orientacinės AKR normos'!E$6,'1.2.Orientacinės AKR normos'!E$8,'1.2.Orientacinės AKR normos'!E$11+'1.2.Orientacinės AKR normos'!E$10*'2.2.'!$D34)</f>
        <v>0</v>
      </c>
    </row>
    <row r="40" spans="1:5" s="1" customFormat="1" x14ac:dyDescent="0.2">
      <c r="A40" s="37">
        <v>37346</v>
      </c>
      <c r="B40" s="29">
        <f>IF('2.1.'!$D35&lt;'1.2.Orientacinės AKR normos'!B$6,'1.2.Orientacinės AKR normos'!B$8,IF('2.1.'!$D35&gt;='1.2.Orientacinės AKR normos'!B$7,'1.2.Orientacinės AKR normos'!B$9,'1.2.Orientacinės AKR normos'!B$11+'1.2.Orientacinės AKR normos'!B$10*'2.1.'!$D35))</f>
        <v>0</v>
      </c>
      <c r="C40" s="29">
        <f>IF('2.1.'!$D35&lt;'1.2.Orientacinės AKR normos'!C$6,'1.2.Orientacinės AKR normos'!C$8,'1.2.Orientacinės AKR normos'!C$11+'1.2.Orientacinės AKR normos'!C$10*'2.1.'!$D35)</f>
        <v>0</v>
      </c>
      <c r="D40" s="29">
        <f>IF('2.2.'!$D35&lt;'1.2.Orientacinės AKR normos'!D$6,'1.2.Orientacinės AKR normos'!D$8,IF('2.2.'!$D35&gt;='1.2.Orientacinės AKR normos'!D$7,'1.2.Orientacinės AKR normos'!D$9,'1.2.Orientacinės AKR normos'!D$11+'1.2.Orientacinės AKR normos'!D$10*'2.2.'!$D35))</f>
        <v>0</v>
      </c>
      <c r="E40" s="29">
        <f>IF('2.2.'!$D35&lt;'1.2.Orientacinės AKR normos'!E$6,'1.2.Orientacinės AKR normos'!E$8,'1.2.Orientacinės AKR normos'!E$11+'1.2.Orientacinės AKR normos'!E$10*'2.2.'!$D35)</f>
        <v>0</v>
      </c>
    </row>
    <row r="41" spans="1:5" s="1" customFormat="1" x14ac:dyDescent="0.2">
      <c r="A41" s="37">
        <v>37437</v>
      </c>
      <c r="B41" s="29">
        <f>IF('2.1.'!$D36&lt;'1.2.Orientacinės AKR normos'!B$6,'1.2.Orientacinės AKR normos'!B$8,IF('2.1.'!$D36&gt;='1.2.Orientacinės AKR normos'!B$7,'1.2.Orientacinės AKR normos'!B$9,'1.2.Orientacinės AKR normos'!B$11+'1.2.Orientacinės AKR normos'!B$10*'2.1.'!$D36))</f>
        <v>0</v>
      </c>
      <c r="C41" s="29">
        <f>IF('2.1.'!$D36&lt;'1.2.Orientacinės AKR normos'!C$6,'1.2.Orientacinės AKR normos'!C$8,'1.2.Orientacinės AKR normos'!C$11+'1.2.Orientacinės AKR normos'!C$10*'2.1.'!$D36)</f>
        <v>0</v>
      </c>
      <c r="D41" s="29">
        <f>IF('2.2.'!$D36&lt;'1.2.Orientacinės AKR normos'!D$6,'1.2.Orientacinės AKR normos'!D$8,IF('2.2.'!$D36&gt;='1.2.Orientacinės AKR normos'!D$7,'1.2.Orientacinės AKR normos'!D$9,'1.2.Orientacinės AKR normos'!D$11+'1.2.Orientacinės AKR normos'!D$10*'2.2.'!$D36))</f>
        <v>0</v>
      </c>
      <c r="E41" s="29">
        <f>IF('2.2.'!$D36&lt;'1.2.Orientacinės AKR normos'!E$6,'1.2.Orientacinės AKR normos'!E$8,'1.2.Orientacinės AKR normos'!E$11+'1.2.Orientacinės AKR normos'!E$10*'2.2.'!$D36)</f>
        <v>0</v>
      </c>
    </row>
    <row r="42" spans="1:5" s="1" customFormat="1" x14ac:dyDescent="0.2">
      <c r="A42" s="37">
        <v>37529</v>
      </c>
      <c r="B42" s="29">
        <f>IF('2.1.'!$D37&lt;'1.2.Orientacinės AKR normos'!B$6,'1.2.Orientacinės AKR normos'!B$8,IF('2.1.'!$D37&gt;='1.2.Orientacinės AKR normos'!B$7,'1.2.Orientacinės AKR normos'!B$9,'1.2.Orientacinės AKR normos'!B$11+'1.2.Orientacinės AKR normos'!B$10*'2.1.'!$D37))</f>
        <v>0</v>
      </c>
      <c r="C42" s="29">
        <f>IF('2.1.'!$D37&lt;'1.2.Orientacinės AKR normos'!C$6,'1.2.Orientacinės AKR normos'!C$8,'1.2.Orientacinės AKR normos'!C$11+'1.2.Orientacinės AKR normos'!C$10*'2.1.'!$D37)</f>
        <v>0</v>
      </c>
      <c r="D42" s="29">
        <f>IF('2.2.'!$D37&lt;'1.2.Orientacinės AKR normos'!D$6,'1.2.Orientacinės AKR normos'!D$8,IF('2.2.'!$D37&gt;='1.2.Orientacinės AKR normos'!D$7,'1.2.Orientacinės AKR normos'!D$9,'1.2.Orientacinės AKR normos'!D$11+'1.2.Orientacinės AKR normos'!D$10*'2.2.'!$D37))</f>
        <v>0</v>
      </c>
      <c r="E42" s="29">
        <f>IF('2.2.'!$D37&lt;'1.2.Orientacinės AKR normos'!E$6,'1.2.Orientacinės AKR normos'!E$8,'1.2.Orientacinės AKR normos'!E$11+'1.2.Orientacinės AKR normos'!E$10*'2.2.'!$D37)</f>
        <v>0</v>
      </c>
    </row>
    <row r="43" spans="1:5" s="1" customFormat="1" x14ac:dyDescent="0.2">
      <c r="A43" s="37">
        <v>37621</v>
      </c>
      <c r="B43" s="29">
        <f>IF('2.1.'!$D38&lt;'1.2.Orientacinės AKR normos'!B$6,'1.2.Orientacinės AKR normos'!B$8,IF('2.1.'!$D38&gt;='1.2.Orientacinės AKR normos'!B$7,'1.2.Orientacinės AKR normos'!B$9,'1.2.Orientacinės AKR normos'!B$11+'1.2.Orientacinės AKR normos'!B$10*'2.1.'!$D38))</f>
        <v>0</v>
      </c>
      <c r="C43" s="29">
        <f>IF('2.1.'!$D38&lt;'1.2.Orientacinės AKR normos'!C$6,'1.2.Orientacinės AKR normos'!C$8,'1.2.Orientacinės AKR normos'!C$11+'1.2.Orientacinės AKR normos'!C$10*'2.1.'!$D38)</f>
        <v>0</v>
      </c>
      <c r="D43" s="29">
        <f>IF('2.2.'!$D38&lt;'1.2.Orientacinės AKR normos'!D$6,'1.2.Orientacinės AKR normos'!D$8,IF('2.2.'!$D38&gt;='1.2.Orientacinės AKR normos'!D$7,'1.2.Orientacinės AKR normos'!D$9,'1.2.Orientacinės AKR normos'!D$11+'1.2.Orientacinės AKR normos'!D$10*'2.2.'!$D38))</f>
        <v>0</v>
      </c>
      <c r="E43" s="29">
        <f>IF('2.2.'!$D38&lt;'1.2.Orientacinės AKR normos'!E$6,'1.2.Orientacinės AKR normos'!E$8,'1.2.Orientacinės AKR normos'!E$11+'1.2.Orientacinės AKR normos'!E$10*'2.2.'!$D38)</f>
        <v>0</v>
      </c>
    </row>
    <row r="44" spans="1:5" s="1" customFormat="1" x14ac:dyDescent="0.2">
      <c r="A44" s="37">
        <v>37711</v>
      </c>
      <c r="B44" s="29">
        <f>IF('2.1.'!$D39&lt;'1.2.Orientacinės AKR normos'!B$6,'1.2.Orientacinės AKR normos'!B$8,IF('2.1.'!$D39&gt;='1.2.Orientacinės AKR normos'!B$7,'1.2.Orientacinės AKR normos'!B$9,'1.2.Orientacinės AKR normos'!B$11+'1.2.Orientacinės AKR normos'!B$10*'2.1.'!$D39))</f>
        <v>0</v>
      </c>
      <c r="C44" s="29">
        <f>IF('2.1.'!$D39&lt;'1.2.Orientacinės AKR normos'!C$6,'1.2.Orientacinės AKR normos'!C$8,'1.2.Orientacinės AKR normos'!C$11+'1.2.Orientacinės AKR normos'!C$10*'2.1.'!$D39)</f>
        <v>0</v>
      </c>
      <c r="D44" s="29">
        <f>IF('2.2.'!$D39&lt;'1.2.Orientacinės AKR normos'!D$6,'1.2.Orientacinės AKR normos'!D$8,IF('2.2.'!$D39&gt;='1.2.Orientacinės AKR normos'!D$7,'1.2.Orientacinės AKR normos'!D$9,'1.2.Orientacinės AKR normos'!D$11+'1.2.Orientacinės AKR normos'!D$10*'2.2.'!$D39))</f>
        <v>0</v>
      </c>
      <c r="E44" s="29">
        <f>IF('2.2.'!$D39&lt;'1.2.Orientacinės AKR normos'!E$6,'1.2.Orientacinės AKR normos'!E$8,'1.2.Orientacinės AKR normos'!E$11+'1.2.Orientacinės AKR normos'!E$10*'2.2.'!$D39)</f>
        <v>0</v>
      </c>
    </row>
    <row r="45" spans="1:5" s="1" customFormat="1" x14ac:dyDescent="0.2">
      <c r="A45" s="37">
        <v>37802</v>
      </c>
      <c r="B45" s="29">
        <f>IF('2.1.'!$D40&lt;'1.2.Orientacinės AKR normos'!B$6,'1.2.Orientacinės AKR normos'!B$8,IF('2.1.'!$D40&gt;='1.2.Orientacinės AKR normos'!B$7,'1.2.Orientacinės AKR normos'!B$9,'1.2.Orientacinės AKR normos'!B$11+'1.2.Orientacinės AKR normos'!B$10*'2.1.'!$D40))</f>
        <v>0</v>
      </c>
      <c r="C45" s="29">
        <f>IF('2.1.'!$D40&lt;'1.2.Orientacinės AKR normos'!C$6,'1.2.Orientacinės AKR normos'!C$8,'1.2.Orientacinės AKR normos'!C$11+'1.2.Orientacinės AKR normos'!C$10*'2.1.'!$D40)</f>
        <v>0</v>
      </c>
      <c r="D45" s="29">
        <f>IF('2.2.'!$D40&lt;'1.2.Orientacinės AKR normos'!D$6,'1.2.Orientacinės AKR normos'!D$8,IF('2.2.'!$D40&gt;='1.2.Orientacinės AKR normos'!D$7,'1.2.Orientacinės AKR normos'!D$9,'1.2.Orientacinės AKR normos'!D$11+'1.2.Orientacinės AKR normos'!D$10*'2.2.'!$D40))</f>
        <v>0</v>
      </c>
      <c r="E45" s="29">
        <f>IF('2.2.'!$D40&lt;'1.2.Orientacinės AKR normos'!E$6,'1.2.Orientacinės AKR normos'!E$8,'1.2.Orientacinės AKR normos'!E$11+'1.2.Orientacinės AKR normos'!E$10*'2.2.'!$D40)</f>
        <v>0</v>
      </c>
    </row>
    <row r="46" spans="1:5" s="1" customFormat="1" x14ac:dyDescent="0.2">
      <c r="A46" s="37">
        <v>37894</v>
      </c>
      <c r="B46" s="29">
        <f>IF('2.1.'!$D41&lt;'1.2.Orientacinės AKR normos'!B$6,'1.2.Orientacinės AKR normos'!B$8,IF('2.1.'!$D41&gt;='1.2.Orientacinės AKR normos'!B$7,'1.2.Orientacinės AKR normos'!B$9,'1.2.Orientacinės AKR normos'!B$11+'1.2.Orientacinės AKR normos'!B$10*'2.1.'!$D41))</f>
        <v>0.50625000000000009</v>
      </c>
      <c r="C46" s="29">
        <f>IF('2.1.'!$D41&lt;'1.2.Orientacinės AKR normos'!C$6,'1.2.Orientacinės AKR normos'!C$8,'1.2.Orientacinės AKR normos'!C$11+'1.2.Orientacinės AKR normos'!C$10*'2.1.'!$D41)</f>
        <v>0.50625000000000009</v>
      </c>
      <c r="D46" s="29">
        <f>IF('2.2.'!$D41&lt;'1.2.Orientacinės AKR normos'!D$6,'1.2.Orientacinės AKR normos'!D$8,IF('2.2.'!$D41&gt;='1.2.Orientacinės AKR normos'!D$7,'1.2.Orientacinės AKR normos'!D$9,'1.2.Orientacinės AKR normos'!D$11+'1.2.Orientacinės AKR normos'!D$10*'2.2.'!$D41))</f>
        <v>0</v>
      </c>
      <c r="E46" s="29">
        <f>IF('2.2.'!$D41&lt;'1.2.Orientacinės AKR normos'!E$6,'1.2.Orientacinės AKR normos'!E$8,'1.2.Orientacinės AKR normos'!E$11+'1.2.Orientacinės AKR normos'!E$10*'2.2.'!$D41)</f>
        <v>0</v>
      </c>
    </row>
    <row r="47" spans="1:5" s="1" customFormat="1" x14ac:dyDescent="0.2">
      <c r="A47" s="37">
        <v>37986</v>
      </c>
      <c r="B47" s="29">
        <f>IF('2.1.'!$D42&lt;'1.2.Orientacinės AKR normos'!B$6,'1.2.Orientacinės AKR normos'!B$8,IF('2.1.'!$D42&gt;='1.2.Orientacinės AKR normos'!B$7,'1.2.Orientacinės AKR normos'!B$9,'1.2.Orientacinės AKR normos'!B$11+'1.2.Orientacinės AKR normos'!B$10*'2.1.'!$D42))</f>
        <v>1.028125</v>
      </c>
      <c r="C47" s="29">
        <f>IF('2.1.'!$D42&lt;'1.2.Orientacinės AKR normos'!C$6,'1.2.Orientacinės AKR normos'!C$8,'1.2.Orientacinės AKR normos'!C$11+'1.2.Orientacinės AKR normos'!C$10*'2.1.'!$D42)</f>
        <v>1.028125</v>
      </c>
      <c r="D47" s="29">
        <f>IF('2.2.'!$D42&lt;'1.2.Orientacinės AKR normos'!D$6,'1.2.Orientacinės AKR normos'!D$8,IF('2.2.'!$D42&gt;='1.2.Orientacinės AKR normos'!D$7,'1.2.Orientacinės AKR normos'!D$9,'1.2.Orientacinės AKR normos'!D$11+'1.2.Orientacinės AKR normos'!D$10*'2.2.'!$D42))</f>
        <v>0.52500000000000013</v>
      </c>
      <c r="E47" s="29">
        <f>IF('2.2.'!$D42&lt;'1.2.Orientacinės AKR normos'!E$6,'1.2.Orientacinės AKR normos'!E$8,'1.2.Orientacinės AKR normos'!E$11+'1.2.Orientacinės AKR normos'!E$10*'2.2.'!$D42)</f>
        <v>0.52500000000000013</v>
      </c>
    </row>
    <row r="48" spans="1:5" s="1" customFormat="1" x14ac:dyDescent="0.2">
      <c r="A48" s="37">
        <v>38077</v>
      </c>
      <c r="B48" s="29">
        <f>IF('2.1.'!$D43&lt;'1.2.Orientacinės AKR normos'!B$6,'1.2.Orientacinės AKR normos'!B$8,IF('2.1.'!$D43&gt;='1.2.Orientacinės AKR normos'!B$7,'1.2.Orientacinės AKR normos'!B$9,'1.2.Orientacinės AKR normos'!B$11+'1.2.Orientacinės AKR normos'!B$10*'2.1.'!$D43))</f>
        <v>0.73124999999999996</v>
      </c>
      <c r="C48" s="29">
        <f>IF('2.1.'!$D43&lt;'1.2.Orientacinės AKR normos'!C$6,'1.2.Orientacinės AKR normos'!C$8,'1.2.Orientacinės AKR normos'!C$11+'1.2.Orientacinės AKR normos'!C$10*'2.1.'!$D43)</f>
        <v>0.73124999999999996</v>
      </c>
      <c r="D48" s="29">
        <f>IF('2.2.'!$D43&lt;'1.2.Orientacinės AKR normos'!D$6,'1.2.Orientacinės AKR normos'!D$8,IF('2.2.'!$D43&gt;='1.2.Orientacinės AKR normos'!D$7,'1.2.Orientacinės AKR normos'!D$9,'1.2.Orientacinės AKR normos'!D$11+'1.2.Orientacinės AKR normos'!D$10*'2.2.'!$D43))</f>
        <v>0.31562499999999993</v>
      </c>
      <c r="E48" s="29">
        <f>IF('2.2.'!$D43&lt;'1.2.Orientacinės AKR normos'!E$6,'1.2.Orientacinės AKR normos'!E$8,'1.2.Orientacinės AKR normos'!E$11+'1.2.Orientacinės AKR normos'!E$10*'2.2.'!$D43)</f>
        <v>0.31562499999999993</v>
      </c>
    </row>
    <row r="49" spans="1:5" s="1" customFormat="1" x14ac:dyDescent="0.2">
      <c r="A49" s="37">
        <v>38168</v>
      </c>
      <c r="B49" s="29">
        <f>IF('2.1.'!$D44&lt;'1.2.Orientacinės AKR normos'!B$6,'1.2.Orientacinės AKR normos'!B$8,IF('2.1.'!$D44&gt;='1.2.Orientacinės AKR normos'!B$7,'1.2.Orientacinės AKR normos'!B$9,'1.2.Orientacinės AKR normos'!B$11+'1.2.Orientacinės AKR normos'!B$10*'2.1.'!$D44))</f>
        <v>1.046875</v>
      </c>
      <c r="C49" s="29">
        <f>IF('2.1.'!$D44&lt;'1.2.Orientacinės AKR normos'!C$6,'1.2.Orientacinės AKR normos'!C$8,'1.2.Orientacinės AKR normos'!C$11+'1.2.Orientacinės AKR normos'!C$10*'2.1.'!$D44)</f>
        <v>1.046875</v>
      </c>
      <c r="D49" s="29">
        <f>IF('2.2.'!$D44&lt;'1.2.Orientacinės AKR normos'!D$6,'1.2.Orientacinės AKR normos'!D$8,IF('2.2.'!$D44&gt;='1.2.Orientacinės AKR normos'!D$7,'1.2.Orientacinės AKR normos'!D$9,'1.2.Orientacinės AKR normos'!D$11+'1.2.Orientacinės AKR normos'!D$10*'2.2.'!$D44))</f>
        <v>0.71562499999999996</v>
      </c>
      <c r="E49" s="29">
        <f>IF('2.2.'!$D44&lt;'1.2.Orientacinės AKR normos'!E$6,'1.2.Orientacinės AKR normos'!E$8,'1.2.Orientacinės AKR normos'!E$11+'1.2.Orientacinės AKR normos'!E$10*'2.2.'!$D44)</f>
        <v>0.71562499999999996</v>
      </c>
    </row>
    <row r="50" spans="1:5" s="1" customFormat="1" x14ac:dyDescent="0.2">
      <c r="A50" s="37">
        <v>38260</v>
      </c>
      <c r="B50" s="29">
        <f>IF('2.1.'!$D45&lt;'1.2.Orientacinės AKR normos'!B$6,'1.2.Orientacinės AKR normos'!B$8,IF('2.1.'!$D45&gt;='1.2.Orientacinės AKR normos'!B$7,'1.2.Orientacinės AKR normos'!B$9,'1.2.Orientacinės AKR normos'!B$11+'1.2.Orientacinės AKR normos'!B$10*'2.1.'!$D45))</f>
        <v>1.121875</v>
      </c>
      <c r="C50" s="29">
        <f>IF('2.1.'!$D45&lt;'1.2.Orientacinės AKR normos'!C$6,'1.2.Orientacinės AKR normos'!C$8,'1.2.Orientacinės AKR normos'!C$11+'1.2.Orientacinės AKR normos'!C$10*'2.1.'!$D45)</f>
        <v>1.121875</v>
      </c>
      <c r="D50" s="29">
        <f>IF('2.2.'!$D45&lt;'1.2.Orientacinės AKR normos'!D$6,'1.2.Orientacinės AKR normos'!D$8,IF('2.2.'!$D45&gt;='1.2.Orientacinės AKR normos'!D$7,'1.2.Orientacinės AKR normos'!D$9,'1.2.Orientacinės AKR normos'!D$11+'1.2.Orientacinės AKR normos'!D$10*'2.2.'!$D45))</f>
        <v>0.8125</v>
      </c>
      <c r="E50" s="29">
        <f>IF('2.2.'!$D45&lt;'1.2.Orientacinės AKR normos'!E$6,'1.2.Orientacinės AKR normos'!E$8,'1.2.Orientacinės AKR normos'!E$11+'1.2.Orientacinės AKR normos'!E$10*'2.2.'!$D45)</f>
        <v>0.8125</v>
      </c>
    </row>
    <row r="51" spans="1:5" s="1" customFormat="1" x14ac:dyDescent="0.2">
      <c r="A51" s="37">
        <v>38352</v>
      </c>
      <c r="B51" s="29">
        <f>IF('2.1.'!$D46&lt;'1.2.Orientacinės AKR normos'!B$6,'1.2.Orientacinės AKR normos'!B$8,IF('2.1.'!$D46&gt;='1.2.Orientacinės AKR normos'!B$7,'1.2.Orientacinės AKR normos'!B$9,'1.2.Orientacinės AKR normos'!B$11+'1.2.Orientacinės AKR normos'!B$10*'2.1.'!$D46))</f>
        <v>1.4031250000000002</v>
      </c>
      <c r="C51" s="29">
        <f>IF('2.1.'!$D46&lt;'1.2.Orientacinės AKR normos'!C$6,'1.2.Orientacinės AKR normos'!C$8,'1.2.Orientacinės AKR normos'!C$11+'1.2.Orientacinės AKR normos'!C$10*'2.1.'!$D46)</f>
        <v>1.4031250000000002</v>
      </c>
      <c r="D51" s="29">
        <f>IF('2.2.'!$D46&lt;'1.2.Orientacinės AKR normos'!D$6,'1.2.Orientacinės AKR normos'!D$8,IF('2.2.'!$D46&gt;='1.2.Orientacinės AKR normos'!D$7,'1.2.Orientacinės AKR normos'!D$9,'1.2.Orientacinės AKR normos'!D$11+'1.2.Orientacinės AKR normos'!D$10*'2.2.'!$D46))</f>
        <v>1.1156250000000001</v>
      </c>
      <c r="E51" s="29">
        <f>IF('2.2.'!$D46&lt;'1.2.Orientacinės AKR normos'!E$6,'1.2.Orientacinės AKR normos'!E$8,'1.2.Orientacinės AKR normos'!E$11+'1.2.Orientacinės AKR normos'!E$10*'2.2.'!$D46)</f>
        <v>1.1156250000000001</v>
      </c>
    </row>
    <row r="52" spans="1:5" s="1" customFormat="1" x14ac:dyDescent="0.2">
      <c r="A52" s="37">
        <v>38442</v>
      </c>
      <c r="B52" s="29">
        <f>IF('2.1.'!$D47&lt;'1.2.Orientacinės AKR normos'!B$6,'1.2.Orientacinės AKR normos'!B$8,IF('2.1.'!$D47&gt;='1.2.Orientacinės AKR normos'!B$7,'1.2.Orientacinės AKR normos'!B$9,'1.2.Orientacinės AKR normos'!B$11+'1.2.Orientacinės AKR normos'!B$10*'2.1.'!$D47))</f>
        <v>1.371875</v>
      </c>
      <c r="C52" s="29">
        <f>IF('2.1.'!$D47&lt;'1.2.Orientacinės AKR normos'!C$6,'1.2.Orientacinės AKR normos'!C$8,'1.2.Orientacinės AKR normos'!C$11+'1.2.Orientacinės AKR normos'!C$10*'2.1.'!$D47)</f>
        <v>1.371875</v>
      </c>
      <c r="D52" s="29">
        <f>IF('2.2.'!$D47&lt;'1.2.Orientacinės AKR normos'!D$6,'1.2.Orientacinės AKR normos'!D$8,IF('2.2.'!$D47&gt;='1.2.Orientacinės AKR normos'!D$7,'1.2.Orientacinės AKR normos'!D$9,'1.2.Orientacinės AKR normos'!D$11+'1.2.Orientacinės AKR normos'!D$10*'2.2.'!$D47))</f>
        <v>1.0843749999999999</v>
      </c>
      <c r="E52" s="29">
        <f>IF('2.2.'!$D47&lt;'1.2.Orientacinės AKR normos'!E$6,'1.2.Orientacinės AKR normos'!E$8,'1.2.Orientacinės AKR normos'!E$11+'1.2.Orientacinės AKR normos'!E$10*'2.2.'!$D47)</f>
        <v>1.0843749999999999</v>
      </c>
    </row>
    <row r="53" spans="1:5" s="1" customFormat="1" x14ac:dyDescent="0.2">
      <c r="A53" s="37">
        <v>38533</v>
      </c>
      <c r="B53" s="29">
        <f>IF('2.1.'!$D48&lt;'1.2.Orientacinės AKR normos'!B$6,'1.2.Orientacinės AKR normos'!B$8,IF('2.1.'!$D48&gt;='1.2.Orientacinės AKR normos'!B$7,'1.2.Orientacinės AKR normos'!B$9,'1.2.Orientacinės AKR normos'!B$11+'1.2.Orientacinės AKR normos'!B$10*'2.1.'!$D48))</f>
        <v>1.8718750000000002</v>
      </c>
      <c r="C53" s="29">
        <f>IF('2.1.'!$D48&lt;'1.2.Orientacinės AKR normos'!C$6,'1.2.Orientacinės AKR normos'!C$8,'1.2.Orientacinės AKR normos'!C$11+'1.2.Orientacinės AKR normos'!C$10*'2.1.'!$D48)</f>
        <v>1.8718750000000002</v>
      </c>
      <c r="D53" s="29">
        <f>IF('2.2.'!$D48&lt;'1.2.Orientacinės AKR normos'!D$6,'1.2.Orientacinės AKR normos'!D$8,IF('2.2.'!$D48&gt;='1.2.Orientacinės AKR normos'!D$7,'1.2.Orientacinės AKR normos'!D$9,'1.2.Orientacinės AKR normos'!D$11+'1.2.Orientacinės AKR normos'!D$10*'2.2.'!$D48))</f>
        <v>1.6312500000000001</v>
      </c>
      <c r="E53" s="29">
        <f>IF('2.2.'!$D48&lt;'1.2.Orientacinės AKR normos'!E$6,'1.2.Orientacinės AKR normos'!E$8,'1.2.Orientacinės AKR normos'!E$11+'1.2.Orientacinės AKR normos'!E$10*'2.2.'!$D48)</f>
        <v>1.6312500000000001</v>
      </c>
    </row>
    <row r="54" spans="1:5" s="1" customFormat="1" x14ac:dyDescent="0.2">
      <c r="A54" s="37">
        <v>38625</v>
      </c>
      <c r="B54" s="29">
        <f>IF('2.1.'!$D49&lt;'1.2.Orientacinės AKR normos'!B$6,'1.2.Orientacinės AKR normos'!B$8,IF('2.1.'!$D49&gt;='1.2.Orientacinės AKR normos'!B$7,'1.2.Orientacinės AKR normos'!B$9,'1.2.Orientacinės AKR normos'!B$11+'1.2.Orientacinės AKR normos'!B$10*'2.1.'!$D49))</f>
        <v>2.1687499999999997</v>
      </c>
      <c r="C54" s="29">
        <f>IF('2.1.'!$D49&lt;'1.2.Orientacinės AKR normos'!C$6,'1.2.Orientacinės AKR normos'!C$8,'1.2.Orientacinės AKR normos'!C$11+'1.2.Orientacinės AKR normos'!C$10*'2.1.'!$D49)</f>
        <v>2.1687499999999997</v>
      </c>
      <c r="D54" s="29">
        <f>IF('2.2.'!$D49&lt;'1.2.Orientacinės AKR normos'!D$6,'1.2.Orientacinės AKR normos'!D$8,IF('2.2.'!$D49&gt;='1.2.Orientacinės AKR normos'!D$7,'1.2.Orientacinės AKR normos'!D$9,'1.2.Orientacinės AKR normos'!D$11+'1.2.Orientacinės AKR normos'!D$10*'2.2.'!$D49))</f>
        <v>1.9937500000000004</v>
      </c>
      <c r="E54" s="29">
        <f>IF('2.2.'!$D49&lt;'1.2.Orientacinės AKR normos'!E$6,'1.2.Orientacinės AKR normos'!E$8,'1.2.Orientacinės AKR normos'!E$11+'1.2.Orientacinės AKR normos'!E$10*'2.2.'!$D49)</f>
        <v>1.9937500000000004</v>
      </c>
    </row>
    <row r="55" spans="1:5" s="1" customFormat="1" x14ac:dyDescent="0.2">
      <c r="A55" s="37">
        <v>38717</v>
      </c>
      <c r="B55" s="29">
        <f>IF('2.1.'!$D50&lt;'1.2.Orientacinės AKR normos'!B$6,'1.2.Orientacinės AKR normos'!B$8,IF('2.1.'!$D50&gt;='1.2.Orientacinės AKR normos'!B$7,'1.2.Orientacinės AKR normos'!B$9,'1.2.Orientacinės AKR normos'!B$11+'1.2.Orientacinės AKR normos'!B$10*'2.1.'!$D50))</f>
        <v>2.4031249999999997</v>
      </c>
      <c r="C55" s="29">
        <f>IF('2.1.'!$D50&lt;'1.2.Orientacinės AKR normos'!C$6,'1.2.Orientacinės AKR normos'!C$8,'1.2.Orientacinės AKR normos'!C$11+'1.2.Orientacinės AKR normos'!C$10*'2.1.'!$D50)</f>
        <v>2.4031249999999997</v>
      </c>
      <c r="D55" s="29">
        <f>IF('2.2.'!$D50&lt;'1.2.Orientacinės AKR normos'!D$6,'1.2.Orientacinės AKR normos'!D$8,IF('2.2.'!$D50&gt;='1.2.Orientacinės AKR normos'!D$7,'1.2.Orientacinės AKR normos'!D$9,'1.2.Orientacinės AKR normos'!D$11+'1.2.Orientacinės AKR normos'!D$10*'2.2.'!$D50))</f>
        <v>2.2906249999999999</v>
      </c>
      <c r="E55" s="29">
        <f>IF('2.2.'!$D50&lt;'1.2.Orientacinės AKR normos'!E$6,'1.2.Orientacinės AKR normos'!E$8,'1.2.Orientacinės AKR normos'!E$11+'1.2.Orientacinės AKR normos'!E$10*'2.2.'!$D50)</f>
        <v>2.2906249999999999</v>
      </c>
    </row>
    <row r="56" spans="1:5" s="1" customFormat="1" x14ac:dyDescent="0.2">
      <c r="A56" s="37">
        <v>38807</v>
      </c>
      <c r="B56" s="29">
        <f>IF('2.1.'!$D51&lt;'1.2.Orientacinės AKR normos'!B$6,'1.2.Orientacinės AKR normos'!B$8,IF('2.1.'!$D51&gt;='1.2.Orientacinės AKR normos'!B$7,'1.2.Orientacinės AKR normos'!B$9,'1.2.Orientacinės AKR normos'!B$11+'1.2.Orientacinės AKR normos'!B$10*'2.1.'!$D51))</f>
        <v>2.5</v>
      </c>
      <c r="C56" s="29">
        <f>IF('2.1.'!$D51&lt;'1.2.Orientacinės AKR normos'!C$6,'1.2.Orientacinės AKR normos'!C$8,'1.2.Orientacinės AKR normos'!C$11+'1.2.Orientacinės AKR normos'!C$10*'2.1.'!$D51)</f>
        <v>2.8218749999999999</v>
      </c>
      <c r="D56" s="29">
        <f>IF('2.2.'!$D51&lt;'1.2.Orientacinės AKR normos'!D$6,'1.2.Orientacinės AKR normos'!D$8,IF('2.2.'!$D51&gt;='1.2.Orientacinės AKR normos'!D$7,'1.2.Orientacinės AKR normos'!D$9,'1.2.Orientacinės AKR normos'!D$11+'1.2.Orientacinės AKR normos'!D$10*'2.2.'!$D51))</f>
        <v>2.5</v>
      </c>
      <c r="E56" s="29">
        <f>IF('2.2.'!$D51&lt;'1.2.Orientacinės AKR normos'!E$6,'1.2.Orientacinės AKR normos'!E$8,'1.2.Orientacinės AKR normos'!E$11+'1.2.Orientacinės AKR normos'!E$10*'2.2.'!$D51)</f>
        <v>2.8062500000000004</v>
      </c>
    </row>
    <row r="57" spans="1:5" s="1" customFormat="1" x14ac:dyDescent="0.2">
      <c r="A57" s="37">
        <v>38898</v>
      </c>
      <c r="B57" s="29">
        <f>IF('2.1.'!$D52&lt;'1.2.Orientacinės AKR normos'!B$6,'1.2.Orientacinės AKR normos'!B$8,IF('2.1.'!$D52&gt;='1.2.Orientacinės AKR normos'!B$7,'1.2.Orientacinės AKR normos'!B$9,'1.2.Orientacinės AKR normos'!B$11+'1.2.Orientacinės AKR normos'!B$10*'2.1.'!$D52))</f>
        <v>2.5</v>
      </c>
      <c r="C57" s="29">
        <f>IF('2.1.'!$D52&lt;'1.2.Orientacinės AKR normos'!C$6,'1.2.Orientacinės AKR normos'!C$8,'1.2.Orientacinės AKR normos'!C$11+'1.2.Orientacinės AKR normos'!C$10*'2.1.'!$D52)</f>
        <v>3.1281249999999998</v>
      </c>
      <c r="D57" s="29">
        <f>IF('2.2.'!$D52&lt;'1.2.Orientacinės AKR normos'!D$6,'1.2.Orientacinės AKR normos'!D$8,IF('2.2.'!$D52&gt;='1.2.Orientacinės AKR normos'!D$7,'1.2.Orientacinės AKR normos'!D$9,'1.2.Orientacinės AKR normos'!D$11+'1.2.Orientacinės AKR normos'!D$10*'2.2.'!$D52))</f>
        <v>2.5</v>
      </c>
      <c r="E57" s="29">
        <f>IF('2.2.'!$D52&lt;'1.2.Orientacinės AKR normos'!E$6,'1.2.Orientacinės AKR normos'!E$8,'1.2.Orientacinės AKR normos'!E$11+'1.2.Orientacinės AKR normos'!E$10*'2.2.'!$D52)</f>
        <v>3.1937500000000001</v>
      </c>
    </row>
    <row r="58" spans="1:5" s="1" customFormat="1" x14ac:dyDescent="0.2">
      <c r="A58" s="37">
        <v>38990</v>
      </c>
      <c r="B58" s="29">
        <f>IF('2.1.'!$D53&lt;'1.2.Orientacinės AKR normos'!B$6,'1.2.Orientacinės AKR normos'!B$8,IF('2.1.'!$D53&gt;='1.2.Orientacinės AKR normos'!B$7,'1.2.Orientacinės AKR normos'!B$9,'1.2.Orientacinės AKR normos'!B$11+'1.2.Orientacinės AKR normos'!B$10*'2.1.'!$D53))</f>
        <v>2.5</v>
      </c>
      <c r="C58" s="29">
        <f>IF('2.1.'!$D53&lt;'1.2.Orientacinės AKR normos'!C$6,'1.2.Orientacinės AKR normos'!C$8,'1.2.Orientacinės AKR normos'!C$11+'1.2.Orientacinės AKR normos'!C$10*'2.1.'!$D53)</f>
        <v>3.1843749999999997</v>
      </c>
      <c r="D58" s="29">
        <f>IF('2.2.'!$D53&lt;'1.2.Orientacinės AKR normos'!D$6,'1.2.Orientacinės AKR normos'!D$8,IF('2.2.'!$D53&gt;='1.2.Orientacinės AKR normos'!D$7,'1.2.Orientacinės AKR normos'!D$9,'1.2.Orientacinės AKR normos'!D$11+'1.2.Orientacinės AKR normos'!D$10*'2.2.'!$D53))</f>
        <v>2.5</v>
      </c>
      <c r="E58" s="29">
        <f>IF('2.2.'!$D53&lt;'1.2.Orientacinės AKR normos'!E$6,'1.2.Orientacinės AKR normos'!E$8,'1.2.Orientacinės AKR normos'!E$11+'1.2.Orientacinės AKR normos'!E$10*'2.2.'!$D53)</f>
        <v>3.2843749999999998</v>
      </c>
    </row>
    <row r="59" spans="1:5" s="1" customFormat="1" x14ac:dyDescent="0.2">
      <c r="A59" s="37">
        <v>39082</v>
      </c>
      <c r="B59" s="29">
        <f>IF('2.1.'!$D54&lt;'1.2.Orientacinės AKR normos'!B$6,'1.2.Orientacinės AKR normos'!B$8,IF('2.1.'!$D54&gt;='1.2.Orientacinės AKR normos'!B$7,'1.2.Orientacinės AKR normos'!B$9,'1.2.Orientacinės AKR normos'!B$11+'1.2.Orientacinės AKR normos'!B$10*'2.1.'!$D54))</f>
        <v>2.5</v>
      </c>
      <c r="C59" s="29">
        <f>IF('2.1.'!$D54&lt;'1.2.Orientacinės AKR normos'!C$6,'1.2.Orientacinės AKR normos'!C$8,'1.2.Orientacinės AKR normos'!C$11+'1.2.Orientacinės AKR normos'!C$10*'2.1.'!$D54)</f>
        <v>3.4968750000000002</v>
      </c>
      <c r="D59" s="29">
        <f>IF('2.2.'!$D54&lt;'1.2.Orientacinės AKR normos'!D$6,'1.2.Orientacinės AKR normos'!D$8,IF('2.2.'!$D54&gt;='1.2.Orientacinės AKR normos'!D$7,'1.2.Orientacinės AKR normos'!D$9,'1.2.Orientacinės AKR normos'!D$11+'1.2.Orientacinės AKR normos'!D$10*'2.2.'!$D54))</f>
        <v>2.5</v>
      </c>
      <c r="E59" s="29">
        <f>IF('2.2.'!$D54&lt;'1.2.Orientacinės AKR normos'!E$6,'1.2.Orientacinės AKR normos'!E$8,'1.2.Orientacinės AKR normos'!E$11+'1.2.Orientacinės AKR normos'!E$10*'2.2.'!$D54)</f>
        <v>3.6281249999999998</v>
      </c>
    </row>
    <row r="60" spans="1:5" s="1" customFormat="1" x14ac:dyDescent="0.2">
      <c r="A60" s="37">
        <v>39172</v>
      </c>
      <c r="B60" s="29">
        <f>IF('2.1.'!$D55&lt;'1.2.Orientacinės AKR normos'!B$6,'1.2.Orientacinės AKR normos'!B$8,IF('2.1.'!$D55&gt;='1.2.Orientacinės AKR normos'!B$7,'1.2.Orientacinės AKR normos'!B$9,'1.2.Orientacinės AKR normos'!B$11+'1.2.Orientacinės AKR normos'!B$10*'2.1.'!$D55))</f>
        <v>2.5</v>
      </c>
      <c r="C60" s="29">
        <f>IF('2.1.'!$D55&lt;'1.2.Orientacinės AKR normos'!C$6,'1.2.Orientacinės AKR normos'!C$8,'1.2.Orientacinės AKR normos'!C$11+'1.2.Orientacinės AKR normos'!C$10*'2.1.'!$D55)</f>
        <v>5.21875</v>
      </c>
      <c r="D60" s="29">
        <f>IF('2.2.'!$D55&lt;'1.2.Orientacinės AKR normos'!D$6,'1.2.Orientacinės AKR normos'!D$8,IF('2.2.'!$D55&gt;='1.2.Orientacinės AKR normos'!D$7,'1.2.Orientacinės AKR normos'!D$9,'1.2.Orientacinės AKR normos'!D$11+'1.2.Orientacinės AKR normos'!D$10*'2.2.'!$D55))</f>
        <v>2.5</v>
      </c>
      <c r="E60" s="29">
        <f>IF('2.2.'!$D55&lt;'1.2.Orientacinės AKR normos'!E$6,'1.2.Orientacinės AKR normos'!E$8,'1.2.Orientacinės AKR normos'!E$11+'1.2.Orientacinės AKR normos'!E$10*'2.2.'!$D55)</f>
        <v>5.6374999999999993</v>
      </c>
    </row>
    <row r="61" spans="1:5" s="1" customFormat="1" x14ac:dyDescent="0.2">
      <c r="A61" s="37">
        <v>39263</v>
      </c>
      <c r="B61" s="29">
        <f>IF('2.1.'!$D56&lt;'1.2.Orientacinės AKR normos'!B$6,'1.2.Orientacinės AKR normos'!B$8,IF('2.1.'!$D56&gt;='1.2.Orientacinės AKR normos'!B$7,'1.2.Orientacinės AKR normos'!B$9,'1.2.Orientacinės AKR normos'!B$11+'1.2.Orientacinės AKR normos'!B$10*'2.1.'!$D56))</f>
        <v>2.5</v>
      </c>
      <c r="C61" s="29">
        <f>IF('2.1.'!$D56&lt;'1.2.Orientacinės AKR normos'!C$6,'1.2.Orientacinės AKR normos'!C$8,'1.2.Orientacinės AKR normos'!C$11+'1.2.Orientacinės AKR normos'!C$10*'2.1.'!$D56)</f>
        <v>5.0249999999999995</v>
      </c>
      <c r="D61" s="29">
        <f>IF('2.2.'!$D56&lt;'1.2.Orientacinės AKR normos'!D$6,'1.2.Orientacinės AKR normos'!D$8,IF('2.2.'!$D56&gt;='1.2.Orientacinės AKR normos'!D$7,'1.2.Orientacinės AKR normos'!D$9,'1.2.Orientacinės AKR normos'!D$11+'1.2.Orientacinės AKR normos'!D$10*'2.2.'!$D56))</f>
        <v>2.5</v>
      </c>
      <c r="E61" s="29">
        <f>IF('2.2.'!$D56&lt;'1.2.Orientacinės AKR normos'!E$6,'1.2.Orientacinės AKR normos'!E$8,'1.2.Orientacinės AKR normos'!E$11+'1.2.Orientacinės AKR normos'!E$10*'2.2.'!$D56)</f>
        <v>5.6218749999999993</v>
      </c>
    </row>
    <row r="62" spans="1:5" s="1" customFormat="1" x14ac:dyDescent="0.2">
      <c r="A62" s="37">
        <v>39355</v>
      </c>
      <c r="B62" s="29">
        <f>IF('2.1.'!$D57&lt;'1.2.Orientacinės AKR normos'!B$6,'1.2.Orientacinės AKR normos'!B$8,IF('2.1.'!$D57&gt;='1.2.Orientacinės AKR normos'!B$7,'1.2.Orientacinės AKR normos'!B$9,'1.2.Orientacinės AKR normos'!B$11+'1.2.Orientacinės AKR normos'!B$10*'2.1.'!$D57))</f>
        <v>2.5</v>
      </c>
      <c r="C62" s="29">
        <f>IF('2.1.'!$D57&lt;'1.2.Orientacinės AKR normos'!C$6,'1.2.Orientacinės AKR normos'!C$8,'1.2.Orientacinės AKR normos'!C$11+'1.2.Orientacinės AKR normos'!C$10*'2.1.'!$D57)</f>
        <v>4.9281249999999996</v>
      </c>
      <c r="D62" s="29">
        <f>IF('2.2.'!$D57&lt;'1.2.Orientacinės AKR normos'!D$6,'1.2.Orientacinės AKR normos'!D$8,IF('2.2.'!$D57&gt;='1.2.Orientacinės AKR normos'!D$7,'1.2.Orientacinės AKR normos'!D$9,'1.2.Orientacinės AKR normos'!D$11+'1.2.Orientacinės AKR normos'!D$10*'2.2.'!$D57))</f>
        <v>2.5</v>
      </c>
      <c r="E62" s="29">
        <f>IF('2.2.'!$D57&lt;'1.2.Orientacinės AKR normos'!E$6,'1.2.Orientacinės AKR normos'!E$8,'1.2.Orientacinės AKR normos'!E$11+'1.2.Orientacinės AKR normos'!E$10*'2.2.'!$D57)</f>
        <v>5.6000000000000005</v>
      </c>
    </row>
    <row r="63" spans="1:5" s="1" customFormat="1" x14ac:dyDescent="0.2">
      <c r="A63" s="37">
        <v>39447</v>
      </c>
      <c r="B63" s="29">
        <f>IF('2.1.'!$D58&lt;'1.2.Orientacinės AKR normos'!B$6,'1.2.Orientacinės AKR normos'!B$8,IF('2.1.'!$D58&gt;='1.2.Orientacinės AKR normos'!B$7,'1.2.Orientacinės AKR normos'!B$9,'1.2.Orientacinės AKR normos'!B$11+'1.2.Orientacinės AKR normos'!B$10*'2.1.'!$D58))</f>
        <v>2.5</v>
      </c>
      <c r="C63" s="29">
        <f>IF('2.1.'!$D58&lt;'1.2.Orientacinės AKR normos'!C$6,'1.2.Orientacinės AKR normos'!C$8,'1.2.Orientacinės AKR normos'!C$11+'1.2.Orientacinės AKR normos'!C$10*'2.1.'!$D58)</f>
        <v>4.9468749999999995</v>
      </c>
      <c r="D63" s="29">
        <f>IF('2.2.'!$D58&lt;'1.2.Orientacinės AKR normos'!D$6,'1.2.Orientacinės AKR normos'!D$8,IF('2.2.'!$D58&gt;='1.2.Orientacinės AKR normos'!D$7,'1.2.Orientacinės AKR normos'!D$9,'1.2.Orientacinės AKR normos'!D$11+'1.2.Orientacinės AKR normos'!D$10*'2.2.'!$D58))</f>
        <v>2.5</v>
      </c>
      <c r="E63" s="29">
        <f>IF('2.2.'!$D58&lt;'1.2.Orientacinės AKR normos'!E$6,'1.2.Orientacinės AKR normos'!E$8,'1.2.Orientacinės AKR normos'!E$11+'1.2.Orientacinės AKR normos'!E$10*'2.2.'!$D58)</f>
        <v>5.5812499999999998</v>
      </c>
    </row>
    <row r="64" spans="1:5" s="1" customFormat="1" x14ac:dyDescent="0.2">
      <c r="A64" s="37">
        <v>39538</v>
      </c>
      <c r="B64" s="29">
        <f>IF('2.1.'!$D59&lt;'1.2.Orientacinės AKR normos'!B$6,'1.2.Orientacinės AKR normos'!B$8,IF('2.1.'!$D59&gt;='1.2.Orientacinės AKR normos'!B$7,'1.2.Orientacinės AKR normos'!B$9,'1.2.Orientacinės AKR normos'!B$11+'1.2.Orientacinės AKR normos'!B$10*'2.1.'!$D59))</f>
        <v>2.5</v>
      </c>
      <c r="C64" s="29">
        <f>IF('2.1.'!$D59&lt;'1.2.Orientacinės AKR normos'!C$6,'1.2.Orientacinės AKR normos'!C$8,'1.2.Orientacinės AKR normos'!C$11+'1.2.Orientacinės AKR normos'!C$10*'2.1.'!$D59)</f>
        <v>5.6437499999999998</v>
      </c>
      <c r="D64" s="29">
        <f>IF('2.2.'!$D59&lt;'1.2.Orientacinės AKR normos'!D$6,'1.2.Orientacinės AKR normos'!D$8,IF('2.2.'!$D59&gt;='1.2.Orientacinės AKR normos'!D$7,'1.2.Orientacinės AKR normos'!D$9,'1.2.Orientacinės AKR normos'!D$11+'1.2.Orientacinės AKR normos'!D$10*'2.2.'!$D59))</f>
        <v>2.5</v>
      </c>
      <c r="E64" s="29">
        <f>IF('2.2.'!$D59&lt;'1.2.Orientacinės AKR normos'!E$6,'1.2.Orientacinės AKR normos'!E$8,'1.2.Orientacinės AKR normos'!E$11+'1.2.Orientacinės AKR normos'!E$10*'2.2.'!$D59)</f>
        <v>6.2531250000000007</v>
      </c>
    </row>
    <row r="65" spans="1:5" s="1" customFormat="1" x14ac:dyDescent="0.2">
      <c r="A65" s="37">
        <v>39629</v>
      </c>
      <c r="B65" s="29">
        <f>IF('2.1.'!$D60&lt;'1.2.Orientacinės AKR normos'!B$6,'1.2.Orientacinės AKR normos'!B$8,IF('2.1.'!$D60&gt;='1.2.Orientacinės AKR normos'!B$7,'1.2.Orientacinės AKR normos'!B$9,'1.2.Orientacinės AKR normos'!B$11+'1.2.Orientacinės AKR normos'!B$10*'2.1.'!$D60))</f>
        <v>2.5</v>
      </c>
      <c r="C65" s="29">
        <f>IF('2.1.'!$D60&lt;'1.2.Orientacinės AKR normos'!C$6,'1.2.Orientacinės AKR normos'!C$8,'1.2.Orientacinės AKR normos'!C$11+'1.2.Orientacinės AKR normos'!C$10*'2.1.'!$D60)</f>
        <v>4.5656249999999998</v>
      </c>
      <c r="D65" s="29">
        <f>IF('2.2.'!$D60&lt;'1.2.Orientacinės AKR normos'!D$6,'1.2.Orientacinės AKR normos'!D$8,IF('2.2.'!$D60&gt;='1.2.Orientacinės AKR normos'!D$7,'1.2.Orientacinės AKR normos'!D$9,'1.2.Orientacinės AKR normos'!D$11+'1.2.Orientacinės AKR normos'!D$10*'2.2.'!$D60))</f>
        <v>2.5</v>
      </c>
      <c r="E65" s="29">
        <f>IF('2.2.'!$D60&lt;'1.2.Orientacinės AKR normos'!E$6,'1.2.Orientacinės AKR normos'!E$8,'1.2.Orientacinės AKR normos'!E$11+'1.2.Orientacinės AKR normos'!E$10*'2.2.'!$D60)</f>
        <v>4.9093750000000007</v>
      </c>
    </row>
    <row r="66" spans="1:5" s="1" customFormat="1" x14ac:dyDescent="0.2">
      <c r="A66" s="37">
        <v>39721</v>
      </c>
      <c r="B66" s="29">
        <f>IF('2.1.'!$D61&lt;'1.2.Orientacinės AKR normos'!B$6,'1.2.Orientacinės AKR normos'!B$8,IF('2.1.'!$D61&gt;='1.2.Orientacinės AKR normos'!B$7,'1.2.Orientacinės AKR normos'!B$9,'1.2.Orientacinės AKR normos'!B$11+'1.2.Orientacinės AKR normos'!B$10*'2.1.'!$D61))</f>
        <v>2.5</v>
      </c>
      <c r="C66" s="29">
        <f>IF('2.1.'!$D61&lt;'1.2.Orientacinės AKR normos'!C$6,'1.2.Orientacinės AKR normos'!C$8,'1.2.Orientacinės AKR normos'!C$11+'1.2.Orientacinės AKR normos'!C$10*'2.1.'!$D61)</f>
        <v>4.2687499999999998</v>
      </c>
      <c r="D66" s="29">
        <f>IF('2.2.'!$D61&lt;'1.2.Orientacinės AKR normos'!D$6,'1.2.Orientacinės AKR normos'!D$8,IF('2.2.'!$D61&gt;='1.2.Orientacinės AKR normos'!D$7,'1.2.Orientacinės AKR normos'!D$9,'1.2.Orientacinės AKR normos'!D$11+'1.2.Orientacinės AKR normos'!D$10*'2.2.'!$D61))</f>
        <v>2.5</v>
      </c>
      <c r="E66" s="29">
        <f>IF('2.2.'!$D61&lt;'1.2.Orientacinės AKR normos'!E$6,'1.2.Orientacinės AKR normos'!E$8,'1.2.Orientacinės AKR normos'!E$11+'1.2.Orientacinės AKR normos'!E$10*'2.2.'!$D61)</f>
        <v>4.2750000000000004</v>
      </c>
    </row>
    <row r="67" spans="1:5" s="1" customFormat="1" x14ac:dyDescent="0.2">
      <c r="A67" s="37">
        <v>39813</v>
      </c>
      <c r="B67" s="29">
        <f>IF('2.1.'!$D62&lt;'1.2.Orientacinės AKR normos'!B$6,'1.2.Orientacinės AKR normos'!B$8,IF('2.1.'!$D62&gt;='1.2.Orientacinės AKR normos'!B$7,'1.2.Orientacinės AKR normos'!B$9,'1.2.Orientacinės AKR normos'!B$11+'1.2.Orientacinės AKR normos'!B$10*'2.1.'!$D62))</f>
        <v>2.5</v>
      </c>
      <c r="C67" s="29">
        <f>IF('2.1.'!$D62&lt;'1.2.Orientacinės AKR normos'!C$6,'1.2.Orientacinės AKR normos'!C$8,'1.2.Orientacinės AKR normos'!C$11+'1.2.Orientacinės AKR normos'!C$10*'2.1.'!$D62)</f>
        <v>3.0249999999999999</v>
      </c>
      <c r="D67" s="29">
        <f>IF('2.2.'!$D62&lt;'1.2.Orientacinės AKR normos'!D$6,'1.2.Orientacinės AKR normos'!D$8,IF('2.2.'!$D62&gt;='1.2.Orientacinės AKR normos'!D$7,'1.2.Orientacinės AKR normos'!D$9,'1.2.Orientacinės AKR normos'!D$11+'1.2.Orientacinės AKR normos'!D$10*'2.2.'!$D62))</f>
        <v>2.4406250000000003</v>
      </c>
      <c r="E67" s="29">
        <f>IF('2.2.'!$D62&lt;'1.2.Orientacinės AKR normos'!E$6,'1.2.Orientacinės AKR normos'!E$8,'1.2.Orientacinės AKR normos'!E$11+'1.2.Orientacinės AKR normos'!E$10*'2.2.'!$D62)</f>
        <v>2.4406250000000003</v>
      </c>
    </row>
    <row r="68" spans="1:5" s="1" customFormat="1" x14ac:dyDescent="0.2">
      <c r="A68" s="37">
        <v>39903</v>
      </c>
      <c r="B68" s="29">
        <f>IF('2.1.'!$D63&lt;'1.2.Orientacinės AKR normos'!B$6,'1.2.Orientacinės AKR normos'!B$8,IF('2.1.'!$D63&gt;='1.2.Orientacinės AKR normos'!B$7,'1.2.Orientacinės AKR normos'!B$9,'1.2.Orientacinės AKR normos'!B$11+'1.2.Orientacinės AKR normos'!B$10*'2.1.'!$D63))</f>
        <v>2.3218749999999999</v>
      </c>
      <c r="C68" s="29">
        <f>IF('2.1.'!$D63&lt;'1.2.Orientacinės AKR normos'!C$6,'1.2.Orientacinės AKR normos'!C$8,'1.2.Orientacinės AKR normos'!C$11+'1.2.Orientacinės AKR normos'!C$10*'2.1.'!$D63)</f>
        <v>2.3218749999999999</v>
      </c>
      <c r="D68" s="29">
        <f>IF('2.2.'!$D63&lt;'1.2.Orientacinės AKR normos'!D$6,'1.2.Orientacinės AKR normos'!D$8,IF('2.2.'!$D63&gt;='1.2.Orientacinės AKR normos'!D$7,'1.2.Orientacinės AKR normos'!D$9,'1.2.Orientacinės AKR normos'!D$11+'1.2.Orientacinės AKR normos'!D$10*'2.2.'!$D63))</f>
        <v>1.0531250000000001</v>
      </c>
      <c r="E68" s="29">
        <f>IF('2.2.'!$D63&lt;'1.2.Orientacinės AKR normos'!E$6,'1.2.Orientacinės AKR normos'!E$8,'1.2.Orientacinės AKR normos'!E$11+'1.2.Orientacinės AKR normos'!E$10*'2.2.'!$D63)</f>
        <v>1.0531250000000001</v>
      </c>
    </row>
    <row r="69" spans="1:5" s="1" customFormat="1" x14ac:dyDescent="0.2">
      <c r="A69" s="37">
        <v>39994</v>
      </c>
      <c r="B69" s="29">
        <f>IF('2.1.'!$D64&lt;'1.2.Orientacinės AKR normos'!B$6,'1.2.Orientacinės AKR normos'!B$8,IF('2.1.'!$D64&gt;='1.2.Orientacinės AKR normos'!B$7,'1.2.Orientacinės AKR normos'!B$9,'1.2.Orientacinės AKR normos'!B$11+'1.2.Orientacinės AKR normos'!B$10*'2.1.'!$D64))</f>
        <v>2.4593749999999996</v>
      </c>
      <c r="C69" s="29">
        <f>IF('2.1.'!$D64&lt;'1.2.Orientacinės AKR normos'!C$6,'1.2.Orientacinės AKR normos'!C$8,'1.2.Orientacinės AKR normos'!C$11+'1.2.Orientacinės AKR normos'!C$10*'2.1.'!$D64)</f>
        <v>2.4593749999999996</v>
      </c>
      <c r="D69" s="29">
        <f>IF('2.2.'!$D64&lt;'1.2.Orientacinės AKR normos'!D$6,'1.2.Orientacinės AKR normos'!D$8,IF('2.2.'!$D64&gt;='1.2.Orientacinės AKR normos'!D$7,'1.2.Orientacinės AKR normos'!D$9,'1.2.Orientacinės AKR normos'!D$11+'1.2.Orientacinės AKR normos'!D$10*'2.2.'!$D64))</f>
        <v>0.6875</v>
      </c>
      <c r="E69" s="29">
        <f>IF('2.2.'!$D64&lt;'1.2.Orientacinės AKR normos'!E$6,'1.2.Orientacinės AKR normos'!E$8,'1.2.Orientacinės AKR normos'!E$11+'1.2.Orientacinės AKR normos'!E$10*'2.2.'!$D64)</f>
        <v>0.6875</v>
      </c>
    </row>
    <row r="70" spans="1:5" s="1" customFormat="1" x14ac:dyDescent="0.2">
      <c r="A70" s="37">
        <v>40086</v>
      </c>
      <c r="B70" s="29">
        <f>IF('2.1.'!$D65&lt;'1.2.Orientacinės AKR normos'!B$6,'1.2.Orientacinės AKR normos'!B$8,IF('2.1.'!$D65&gt;='1.2.Orientacinės AKR normos'!B$7,'1.2.Orientacinės AKR normos'!B$9,'1.2.Orientacinės AKR normos'!B$11+'1.2.Orientacinės AKR normos'!B$10*'2.1.'!$D65))</f>
        <v>2.5</v>
      </c>
      <c r="C70" s="29">
        <f>IF('2.1.'!$D65&lt;'1.2.Orientacinės AKR normos'!C$6,'1.2.Orientacinės AKR normos'!C$8,'1.2.Orientacinės AKR normos'!C$11+'1.2.Orientacinės AKR normos'!C$10*'2.1.'!$D65)</f>
        <v>2.8968749999999996</v>
      </c>
      <c r="D70" s="29">
        <f>IF('2.2.'!$D65&lt;'1.2.Orientacinės AKR normos'!D$6,'1.2.Orientacinės AKR normos'!D$8,IF('2.2.'!$D65&gt;='1.2.Orientacinės AKR normos'!D$7,'1.2.Orientacinės AKR normos'!D$9,'1.2.Orientacinės AKR normos'!D$11+'1.2.Orientacinės AKR normos'!D$10*'2.2.'!$D65))</f>
        <v>0.84375</v>
      </c>
      <c r="E70" s="29">
        <f>IF('2.2.'!$D65&lt;'1.2.Orientacinės AKR normos'!E$6,'1.2.Orientacinės AKR normos'!E$8,'1.2.Orientacinės AKR normos'!E$11+'1.2.Orientacinės AKR normos'!E$10*'2.2.'!$D65)</f>
        <v>0.84375</v>
      </c>
    </row>
    <row r="71" spans="1:5" s="1" customFormat="1" x14ac:dyDescent="0.2">
      <c r="A71" s="37">
        <v>40178</v>
      </c>
      <c r="B71" s="29">
        <f>IF('2.1.'!$D66&lt;'1.2.Orientacinės AKR normos'!B$6,'1.2.Orientacinės AKR normos'!B$8,IF('2.1.'!$D66&gt;='1.2.Orientacinės AKR normos'!B$7,'1.2.Orientacinės AKR normos'!B$9,'1.2.Orientacinės AKR normos'!B$11+'1.2.Orientacinės AKR normos'!B$10*'2.1.'!$D66))</f>
        <v>2.5</v>
      </c>
      <c r="C71" s="29">
        <f>IF('2.1.'!$D66&lt;'1.2.Orientacinės AKR normos'!C$6,'1.2.Orientacinės AKR normos'!C$8,'1.2.Orientacinės AKR normos'!C$11+'1.2.Orientacinės AKR normos'!C$10*'2.1.'!$D66)</f>
        <v>3.0437500000000002</v>
      </c>
      <c r="D71" s="29">
        <f>IF('2.2.'!$D66&lt;'1.2.Orientacinės AKR normos'!D$6,'1.2.Orientacinės AKR normos'!D$8,IF('2.2.'!$D66&gt;='1.2.Orientacinės AKR normos'!D$7,'1.2.Orientacinės AKR normos'!D$9,'1.2.Orientacinės AKR normos'!D$11+'1.2.Orientacinės AKR normos'!D$10*'2.2.'!$D66))</f>
        <v>0.89687500000000009</v>
      </c>
      <c r="E71" s="29">
        <f>IF('2.2.'!$D66&lt;'1.2.Orientacinės AKR normos'!E$6,'1.2.Orientacinės AKR normos'!E$8,'1.2.Orientacinės AKR normos'!E$11+'1.2.Orientacinės AKR normos'!E$10*'2.2.'!$D66)</f>
        <v>0.89687500000000009</v>
      </c>
    </row>
    <row r="72" spans="1:5" s="1" customFormat="1" x14ac:dyDescent="0.2">
      <c r="A72" s="37">
        <v>40268</v>
      </c>
      <c r="B72" s="29">
        <f>IF('2.1.'!$D67&lt;'1.2.Orientacinės AKR normos'!B$6,'1.2.Orientacinės AKR normos'!B$8,IF('2.1.'!$D67&gt;='1.2.Orientacinės AKR normos'!B$7,'1.2.Orientacinės AKR normos'!B$9,'1.2.Orientacinės AKR normos'!B$11+'1.2.Orientacinės AKR normos'!B$10*'2.1.'!$D67))</f>
        <v>2.5</v>
      </c>
      <c r="C72" s="29">
        <f>IF('2.1.'!$D67&lt;'1.2.Orientacinės AKR normos'!C$6,'1.2.Orientacinės AKR normos'!C$8,'1.2.Orientacinės AKR normos'!C$11+'1.2.Orientacinės AKR normos'!C$10*'2.1.'!$D67)</f>
        <v>2.8374999999999999</v>
      </c>
      <c r="D72" s="29">
        <f>IF('2.2.'!$D67&lt;'1.2.Orientacinės AKR normos'!D$6,'1.2.Orientacinės AKR normos'!D$8,IF('2.2.'!$D67&gt;='1.2.Orientacinės AKR normos'!D$7,'1.2.Orientacinės AKR normos'!D$9,'1.2.Orientacinės AKR normos'!D$11+'1.2.Orientacinės AKR normos'!D$10*'2.2.'!$D67))</f>
        <v>0.62812499999999982</v>
      </c>
      <c r="E72" s="29">
        <f>IF('2.2.'!$D67&lt;'1.2.Orientacinės AKR normos'!E$6,'1.2.Orientacinės AKR normos'!E$8,'1.2.Orientacinės AKR normos'!E$11+'1.2.Orientacinės AKR normos'!E$10*'2.2.'!$D67)</f>
        <v>0.62812499999999982</v>
      </c>
    </row>
    <row r="73" spans="1:5" s="1" customFormat="1" x14ac:dyDescent="0.2">
      <c r="A73" s="37">
        <v>40359</v>
      </c>
      <c r="B73" s="29">
        <f>IF('2.1.'!$D68&lt;'1.2.Orientacinės AKR normos'!B$6,'1.2.Orientacinės AKR normos'!B$8,IF('2.1.'!$D68&gt;='1.2.Orientacinės AKR normos'!B$7,'1.2.Orientacinės AKR normos'!B$9,'1.2.Orientacinės AKR normos'!B$11+'1.2.Orientacinės AKR normos'!B$10*'2.1.'!$D68))</f>
        <v>2.0218750000000001</v>
      </c>
      <c r="C73" s="29">
        <f>IF('2.1.'!$D68&lt;'1.2.Orientacinės AKR normos'!C$6,'1.2.Orientacinės AKR normos'!C$8,'1.2.Orientacinės AKR normos'!C$11+'1.2.Orientacinės AKR normos'!C$10*'2.1.'!$D68)</f>
        <v>2.0218750000000001</v>
      </c>
      <c r="D73" s="29">
        <f>IF('2.2.'!$D68&lt;'1.2.Orientacinės AKR normos'!D$6,'1.2.Orientacinės AKR normos'!D$8,IF('2.2.'!$D68&gt;='1.2.Orientacinės AKR normos'!D$7,'1.2.Orientacinės AKR normos'!D$9,'1.2.Orientacinės AKR normos'!D$11+'1.2.Orientacinės AKR normos'!D$10*'2.2.'!$D68))</f>
        <v>0</v>
      </c>
      <c r="E73" s="29">
        <f>IF('2.2.'!$D68&lt;'1.2.Orientacinės AKR normos'!E$6,'1.2.Orientacinės AKR normos'!E$8,'1.2.Orientacinės AKR normos'!E$11+'1.2.Orientacinės AKR normos'!E$10*'2.2.'!$D68)</f>
        <v>0</v>
      </c>
    </row>
    <row r="74" spans="1:5" s="1" customFormat="1" x14ac:dyDescent="0.2">
      <c r="A74" s="37">
        <v>40451</v>
      </c>
      <c r="B74" s="29">
        <f>IF('2.1.'!$D69&lt;'1.2.Orientacinės AKR normos'!B$6,'1.2.Orientacinės AKR normos'!B$8,IF('2.1.'!$D69&gt;='1.2.Orientacinės AKR normos'!B$7,'1.2.Orientacinės AKR normos'!B$9,'1.2.Orientacinės AKR normos'!B$11+'1.2.Orientacinės AKR normos'!B$10*'2.1.'!$D69))</f>
        <v>1.04375</v>
      </c>
      <c r="C74" s="29">
        <f>IF('2.1.'!$D69&lt;'1.2.Orientacinės AKR normos'!C$6,'1.2.Orientacinės AKR normos'!C$8,'1.2.Orientacinės AKR normos'!C$11+'1.2.Orientacinės AKR normos'!C$10*'2.1.'!$D69)</f>
        <v>1.04375</v>
      </c>
      <c r="D74" s="29">
        <f>IF('2.2.'!$D69&lt;'1.2.Orientacinės AKR normos'!D$6,'1.2.Orientacinės AKR normos'!D$8,IF('2.2.'!$D69&gt;='1.2.Orientacinės AKR normos'!D$7,'1.2.Orientacinės AKR normos'!D$9,'1.2.Orientacinės AKR normos'!D$11+'1.2.Orientacinės AKR normos'!D$10*'2.2.'!$D69))</f>
        <v>0</v>
      </c>
      <c r="E74" s="29">
        <f>IF('2.2.'!$D69&lt;'1.2.Orientacinės AKR normos'!E$6,'1.2.Orientacinės AKR normos'!E$8,'1.2.Orientacinės AKR normos'!E$11+'1.2.Orientacinės AKR normos'!E$10*'2.2.'!$D69)</f>
        <v>0</v>
      </c>
    </row>
    <row r="75" spans="1:5" s="1" customFormat="1" x14ac:dyDescent="0.2">
      <c r="A75" s="37">
        <v>40543</v>
      </c>
      <c r="B75" s="29">
        <f>IF('2.1.'!$D70&lt;'1.2.Orientacinės AKR normos'!B$6,'1.2.Orientacinės AKR normos'!B$8,IF('2.1.'!$D70&gt;='1.2.Orientacinės AKR normos'!B$7,'1.2.Orientacinės AKR normos'!B$9,'1.2.Orientacinės AKR normos'!B$11+'1.2.Orientacinės AKR normos'!B$10*'2.1.'!$D70))</f>
        <v>2.8124999999999956E-2</v>
      </c>
      <c r="C75" s="29">
        <f>IF('2.1.'!$D70&lt;'1.2.Orientacinės AKR normos'!C$6,'1.2.Orientacinės AKR normos'!C$8,'1.2.Orientacinės AKR normos'!C$11+'1.2.Orientacinės AKR normos'!C$10*'2.1.'!$D70)</f>
        <v>2.8124999999999956E-2</v>
      </c>
      <c r="D75" s="29">
        <f>IF('2.2.'!$D70&lt;'1.2.Orientacinės AKR normos'!D$6,'1.2.Orientacinės AKR normos'!D$8,IF('2.2.'!$D70&gt;='1.2.Orientacinės AKR normos'!D$7,'1.2.Orientacinės AKR normos'!D$9,'1.2.Orientacinės AKR normos'!D$11+'1.2.Orientacinės AKR normos'!D$10*'2.2.'!$D70))</f>
        <v>0</v>
      </c>
      <c r="E75" s="29">
        <f>IF('2.2.'!$D70&lt;'1.2.Orientacinės AKR normos'!E$6,'1.2.Orientacinės AKR normos'!E$8,'1.2.Orientacinės AKR normos'!E$11+'1.2.Orientacinės AKR normos'!E$10*'2.2.'!$D70)</f>
        <v>0</v>
      </c>
    </row>
    <row r="76" spans="1:5" s="1" customFormat="1" x14ac:dyDescent="0.2">
      <c r="A76" s="37">
        <v>40633</v>
      </c>
      <c r="B76" s="29">
        <f>IF('2.1.'!$D71&lt;'1.2.Orientacinės AKR normos'!B$6,'1.2.Orientacinės AKR normos'!B$8,IF('2.1.'!$D71&gt;='1.2.Orientacinės AKR normos'!B$7,'1.2.Orientacinės AKR normos'!B$9,'1.2.Orientacinės AKR normos'!B$11+'1.2.Orientacinės AKR normos'!B$10*'2.1.'!$D71))</f>
        <v>0</v>
      </c>
      <c r="C76" s="29">
        <f>IF('2.1.'!$D71&lt;'1.2.Orientacinės AKR normos'!C$6,'1.2.Orientacinės AKR normos'!C$8,'1.2.Orientacinės AKR normos'!C$11+'1.2.Orientacinės AKR normos'!C$10*'2.1.'!$D71)</f>
        <v>0</v>
      </c>
      <c r="D76" s="29">
        <f>IF('2.2.'!$D71&lt;'1.2.Orientacinės AKR normos'!D$6,'1.2.Orientacinės AKR normos'!D$8,IF('2.2.'!$D71&gt;='1.2.Orientacinės AKR normos'!D$7,'1.2.Orientacinės AKR normos'!D$9,'1.2.Orientacinės AKR normos'!D$11+'1.2.Orientacinės AKR normos'!D$10*'2.2.'!$D71))</f>
        <v>0</v>
      </c>
      <c r="E76" s="29">
        <f>IF('2.2.'!$D71&lt;'1.2.Orientacinės AKR normos'!E$6,'1.2.Orientacinės AKR normos'!E$8,'1.2.Orientacinės AKR normos'!E$11+'1.2.Orientacinės AKR normos'!E$10*'2.2.'!$D71)</f>
        <v>0</v>
      </c>
    </row>
    <row r="77" spans="1:5" s="1" customFormat="1" x14ac:dyDescent="0.2">
      <c r="A77" s="37">
        <v>40724</v>
      </c>
      <c r="B77" s="29">
        <f>IF('2.1.'!$D72&lt;'1.2.Orientacinės AKR normos'!B$6,'1.2.Orientacinės AKR normos'!B$8,IF('2.1.'!$D72&gt;='1.2.Orientacinės AKR normos'!B$7,'1.2.Orientacinės AKR normos'!B$9,'1.2.Orientacinės AKR normos'!B$11+'1.2.Orientacinės AKR normos'!B$10*'2.1.'!$D72))</f>
        <v>0</v>
      </c>
      <c r="C77" s="29">
        <f>IF('2.1.'!$D72&lt;'1.2.Orientacinės AKR normos'!C$6,'1.2.Orientacinės AKR normos'!C$8,'1.2.Orientacinės AKR normos'!C$11+'1.2.Orientacinės AKR normos'!C$10*'2.1.'!$D72)</f>
        <v>0</v>
      </c>
      <c r="D77" s="29">
        <f>IF('2.2.'!$D72&lt;'1.2.Orientacinės AKR normos'!D$6,'1.2.Orientacinės AKR normos'!D$8,IF('2.2.'!$D72&gt;='1.2.Orientacinės AKR normos'!D$7,'1.2.Orientacinės AKR normos'!D$9,'1.2.Orientacinės AKR normos'!D$11+'1.2.Orientacinės AKR normos'!D$10*'2.2.'!$D72))</f>
        <v>0</v>
      </c>
      <c r="E77" s="29">
        <f>IF('2.2.'!$D72&lt;'1.2.Orientacinės AKR normos'!E$6,'1.2.Orientacinės AKR normos'!E$8,'1.2.Orientacinės AKR normos'!E$11+'1.2.Orientacinės AKR normos'!E$10*'2.2.'!$D72)</f>
        <v>0</v>
      </c>
    </row>
    <row r="78" spans="1:5" s="1" customFormat="1" x14ac:dyDescent="0.2">
      <c r="A78" s="37">
        <v>40816</v>
      </c>
      <c r="B78" s="29">
        <f>IF('2.1.'!$D73&lt;'1.2.Orientacinės AKR normos'!B$6,'1.2.Orientacinės AKR normos'!B$8,IF('2.1.'!$D73&gt;='1.2.Orientacinės AKR normos'!B$7,'1.2.Orientacinės AKR normos'!B$9,'1.2.Orientacinės AKR normos'!B$11+'1.2.Orientacinės AKR normos'!B$10*'2.1.'!$D73))</f>
        <v>0</v>
      </c>
      <c r="C78" s="29">
        <f>IF('2.1.'!$D73&lt;'1.2.Orientacinės AKR normos'!C$6,'1.2.Orientacinės AKR normos'!C$8,'1.2.Orientacinės AKR normos'!C$11+'1.2.Orientacinės AKR normos'!C$10*'2.1.'!$D73)</f>
        <v>0</v>
      </c>
      <c r="D78" s="29">
        <f>IF('2.2.'!$D73&lt;'1.2.Orientacinės AKR normos'!D$6,'1.2.Orientacinės AKR normos'!D$8,IF('2.2.'!$D73&gt;='1.2.Orientacinės AKR normos'!D$7,'1.2.Orientacinės AKR normos'!D$9,'1.2.Orientacinės AKR normos'!D$11+'1.2.Orientacinės AKR normos'!D$10*'2.2.'!$D73))</f>
        <v>0</v>
      </c>
      <c r="E78" s="29">
        <f>IF('2.2.'!$D73&lt;'1.2.Orientacinės AKR normos'!E$6,'1.2.Orientacinės AKR normos'!E$8,'1.2.Orientacinės AKR normos'!E$11+'1.2.Orientacinės AKR normos'!E$10*'2.2.'!$D73)</f>
        <v>0</v>
      </c>
    </row>
    <row r="79" spans="1:5" s="1" customFormat="1" x14ac:dyDescent="0.2">
      <c r="A79" s="37">
        <v>40908</v>
      </c>
      <c r="B79" s="29">
        <f>IF('2.1.'!$D74&lt;'1.2.Orientacinės AKR normos'!B$6,'1.2.Orientacinės AKR normos'!B$8,IF('2.1.'!$D74&gt;='1.2.Orientacinės AKR normos'!B$7,'1.2.Orientacinės AKR normos'!B$9,'1.2.Orientacinės AKR normos'!B$11+'1.2.Orientacinės AKR normos'!B$10*'2.1.'!$D74))</f>
        <v>0</v>
      </c>
      <c r="C79" s="29">
        <f>IF('2.1.'!$D74&lt;'1.2.Orientacinės AKR normos'!C$6,'1.2.Orientacinės AKR normos'!C$8,'1.2.Orientacinės AKR normos'!C$11+'1.2.Orientacinės AKR normos'!C$10*'2.1.'!$D74)</f>
        <v>0</v>
      </c>
      <c r="D79" s="29">
        <f>IF('2.2.'!$D74&lt;'1.2.Orientacinės AKR normos'!D$6,'1.2.Orientacinės AKR normos'!D$8,IF('2.2.'!$D74&gt;='1.2.Orientacinės AKR normos'!D$7,'1.2.Orientacinės AKR normos'!D$9,'1.2.Orientacinės AKR normos'!D$11+'1.2.Orientacinės AKR normos'!D$10*'2.2.'!$D74))</f>
        <v>0</v>
      </c>
      <c r="E79" s="29">
        <f>IF('2.2.'!$D74&lt;'1.2.Orientacinės AKR normos'!E$6,'1.2.Orientacinės AKR normos'!E$8,'1.2.Orientacinės AKR normos'!E$11+'1.2.Orientacinės AKR normos'!E$10*'2.2.'!$D74)</f>
        <v>0</v>
      </c>
    </row>
    <row r="80" spans="1:5" s="1" customFormat="1" x14ac:dyDescent="0.2">
      <c r="A80" s="37">
        <v>40999</v>
      </c>
      <c r="B80" s="29">
        <f>IF('2.1.'!$D75&lt;'1.2.Orientacinės AKR normos'!B$6,'1.2.Orientacinės AKR normos'!B$8,IF('2.1.'!$D75&gt;='1.2.Orientacinės AKR normos'!B$7,'1.2.Orientacinės AKR normos'!B$9,'1.2.Orientacinės AKR normos'!B$11+'1.2.Orientacinės AKR normos'!B$10*'2.1.'!$D75))</f>
        <v>0</v>
      </c>
      <c r="C80" s="29">
        <f>IF('2.1.'!$D75&lt;'1.2.Orientacinės AKR normos'!C$6,'1.2.Orientacinės AKR normos'!C$8,'1.2.Orientacinės AKR normos'!C$11+'1.2.Orientacinės AKR normos'!C$10*'2.1.'!$D75)</f>
        <v>0</v>
      </c>
      <c r="D80" s="29">
        <f>IF('2.2.'!$D75&lt;'1.2.Orientacinės AKR normos'!D$6,'1.2.Orientacinės AKR normos'!D$8,IF('2.2.'!$D75&gt;='1.2.Orientacinės AKR normos'!D$7,'1.2.Orientacinės AKR normos'!D$9,'1.2.Orientacinės AKR normos'!D$11+'1.2.Orientacinės AKR normos'!D$10*'2.2.'!$D75))</f>
        <v>0</v>
      </c>
      <c r="E80" s="29">
        <f>IF('2.2.'!$D75&lt;'1.2.Orientacinės AKR normos'!E$6,'1.2.Orientacinės AKR normos'!E$8,'1.2.Orientacinės AKR normos'!E$11+'1.2.Orientacinės AKR normos'!E$10*'2.2.'!$D75)</f>
        <v>0</v>
      </c>
    </row>
    <row r="81" spans="1:5" s="1" customFormat="1" x14ac:dyDescent="0.2">
      <c r="A81" s="37">
        <v>41090</v>
      </c>
      <c r="B81" s="29">
        <f>IF('2.1.'!$D76&lt;'1.2.Orientacinės AKR normos'!B$6,'1.2.Orientacinės AKR normos'!B$8,IF('2.1.'!$D76&gt;='1.2.Orientacinės AKR normos'!B$7,'1.2.Orientacinės AKR normos'!B$9,'1.2.Orientacinės AKR normos'!B$11+'1.2.Orientacinės AKR normos'!B$10*'2.1.'!$D76))</f>
        <v>0</v>
      </c>
      <c r="C81" s="29">
        <f>IF('2.1.'!$D76&lt;'1.2.Orientacinės AKR normos'!C$6,'1.2.Orientacinės AKR normos'!C$8,'1.2.Orientacinės AKR normos'!C$11+'1.2.Orientacinės AKR normos'!C$10*'2.1.'!$D76)</f>
        <v>0</v>
      </c>
      <c r="D81" s="29">
        <f>IF('2.2.'!$D76&lt;'1.2.Orientacinės AKR normos'!D$6,'1.2.Orientacinės AKR normos'!D$8,IF('2.2.'!$D76&gt;='1.2.Orientacinės AKR normos'!D$7,'1.2.Orientacinės AKR normos'!D$9,'1.2.Orientacinės AKR normos'!D$11+'1.2.Orientacinės AKR normos'!D$10*'2.2.'!$D76))</f>
        <v>0</v>
      </c>
      <c r="E81" s="29">
        <f>IF('2.2.'!$D76&lt;'1.2.Orientacinės AKR normos'!E$6,'1.2.Orientacinės AKR normos'!E$8,'1.2.Orientacinės AKR normos'!E$11+'1.2.Orientacinės AKR normos'!E$10*'2.2.'!$D76)</f>
        <v>0</v>
      </c>
    </row>
    <row r="82" spans="1:5" s="1" customFormat="1" x14ac:dyDescent="0.2">
      <c r="A82" s="37">
        <v>41182</v>
      </c>
      <c r="B82" s="29">
        <f>IF('2.1.'!$D77&lt;'1.2.Orientacinės AKR normos'!B$6,'1.2.Orientacinės AKR normos'!B$8,IF('2.1.'!$D77&gt;='1.2.Orientacinės AKR normos'!B$7,'1.2.Orientacinės AKR normos'!B$9,'1.2.Orientacinės AKR normos'!B$11+'1.2.Orientacinės AKR normos'!B$10*'2.1.'!$D77))</f>
        <v>0</v>
      </c>
      <c r="C82" s="29">
        <f>IF('2.1.'!$D77&lt;'1.2.Orientacinės AKR normos'!C$6,'1.2.Orientacinės AKR normos'!C$8,'1.2.Orientacinės AKR normos'!C$11+'1.2.Orientacinės AKR normos'!C$10*'2.1.'!$D77)</f>
        <v>0</v>
      </c>
      <c r="D82" s="29">
        <f>IF('2.2.'!$D77&lt;'1.2.Orientacinės AKR normos'!D$6,'1.2.Orientacinės AKR normos'!D$8,IF('2.2.'!$D77&gt;='1.2.Orientacinės AKR normos'!D$7,'1.2.Orientacinės AKR normos'!D$9,'1.2.Orientacinės AKR normos'!D$11+'1.2.Orientacinės AKR normos'!D$10*'2.2.'!$D77))</f>
        <v>0</v>
      </c>
      <c r="E82" s="29">
        <f>IF('2.2.'!$D77&lt;'1.2.Orientacinės AKR normos'!E$6,'1.2.Orientacinės AKR normos'!E$8,'1.2.Orientacinės AKR normos'!E$11+'1.2.Orientacinės AKR normos'!E$10*'2.2.'!$D77)</f>
        <v>0</v>
      </c>
    </row>
    <row r="83" spans="1:5" s="1" customFormat="1" x14ac:dyDescent="0.2">
      <c r="A83" s="37">
        <v>41274</v>
      </c>
      <c r="B83" s="29">
        <f>IF('2.1.'!$D78&lt;'1.2.Orientacinės AKR normos'!B$6,'1.2.Orientacinės AKR normos'!B$8,IF('2.1.'!$D78&gt;='1.2.Orientacinės AKR normos'!B$7,'1.2.Orientacinės AKR normos'!B$9,'1.2.Orientacinės AKR normos'!B$11+'1.2.Orientacinės AKR normos'!B$10*'2.1.'!$D78))</f>
        <v>0</v>
      </c>
      <c r="C83" s="29">
        <f>IF('2.1.'!$D78&lt;'1.2.Orientacinės AKR normos'!C$6,'1.2.Orientacinės AKR normos'!C$8,'1.2.Orientacinės AKR normos'!C$11+'1.2.Orientacinės AKR normos'!C$10*'2.1.'!$D78)</f>
        <v>0</v>
      </c>
      <c r="D83" s="29">
        <f>IF('2.2.'!$D78&lt;'1.2.Orientacinės AKR normos'!D$6,'1.2.Orientacinės AKR normos'!D$8,IF('2.2.'!$D78&gt;='1.2.Orientacinės AKR normos'!D$7,'1.2.Orientacinės AKR normos'!D$9,'1.2.Orientacinės AKR normos'!D$11+'1.2.Orientacinės AKR normos'!D$10*'2.2.'!$D78))</f>
        <v>0</v>
      </c>
      <c r="E83" s="29">
        <f>IF('2.2.'!$D78&lt;'1.2.Orientacinės AKR normos'!E$6,'1.2.Orientacinės AKR normos'!E$8,'1.2.Orientacinės AKR normos'!E$11+'1.2.Orientacinės AKR normos'!E$10*'2.2.'!$D78)</f>
        <v>0</v>
      </c>
    </row>
    <row r="84" spans="1:5" s="1" customFormat="1" x14ac:dyDescent="0.2">
      <c r="A84" s="37">
        <v>41364</v>
      </c>
      <c r="B84" s="29">
        <f>IF('2.1.'!$D79&lt;'1.2.Orientacinės AKR normos'!B$6,'1.2.Orientacinės AKR normos'!B$8,IF('2.1.'!$D79&gt;='1.2.Orientacinės AKR normos'!B$7,'1.2.Orientacinės AKR normos'!B$9,'1.2.Orientacinės AKR normos'!B$11+'1.2.Orientacinės AKR normos'!B$10*'2.1.'!$D79))</f>
        <v>0</v>
      </c>
      <c r="C84" s="29">
        <f>IF('2.1.'!$D79&lt;'1.2.Orientacinės AKR normos'!C$6,'1.2.Orientacinės AKR normos'!C$8,'1.2.Orientacinės AKR normos'!C$11+'1.2.Orientacinės AKR normos'!C$10*'2.1.'!$D79)</f>
        <v>0</v>
      </c>
      <c r="D84" s="29">
        <f>IF('2.2.'!$D79&lt;'1.2.Orientacinės AKR normos'!D$6,'1.2.Orientacinės AKR normos'!D$8,IF('2.2.'!$D79&gt;='1.2.Orientacinės AKR normos'!D$7,'1.2.Orientacinės AKR normos'!D$9,'1.2.Orientacinės AKR normos'!D$11+'1.2.Orientacinės AKR normos'!D$10*'2.2.'!$D79))</f>
        <v>0</v>
      </c>
      <c r="E84" s="29">
        <f>IF('2.2.'!$D79&lt;'1.2.Orientacinės AKR normos'!E$6,'1.2.Orientacinės AKR normos'!E$8,'1.2.Orientacinės AKR normos'!E$11+'1.2.Orientacinės AKR normos'!E$10*'2.2.'!$D79)</f>
        <v>0</v>
      </c>
    </row>
    <row r="85" spans="1:5" s="1" customFormat="1" x14ac:dyDescent="0.2">
      <c r="A85" s="37">
        <v>41455</v>
      </c>
      <c r="B85" s="29">
        <f>IF('2.1.'!$D80&lt;'1.2.Orientacinės AKR normos'!B$6,'1.2.Orientacinės AKR normos'!B$8,IF('2.1.'!$D80&gt;='1.2.Orientacinės AKR normos'!B$7,'1.2.Orientacinės AKR normos'!B$9,'1.2.Orientacinės AKR normos'!B$11+'1.2.Orientacinės AKR normos'!B$10*'2.1.'!$D80))</f>
        <v>0</v>
      </c>
      <c r="C85" s="29">
        <f>IF('2.1.'!$D80&lt;'1.2.Orientacinės AKR normos'!C$6,'1.2.Orientacinės AKR normos'!C$8,'1.2.Orientacinės AKR normos'!C$11+'1.2.Orientacinės AKR normos'!C$10*'2.1.'!$D80)</f>
        <v>0</v>
      </c>
      <c r="D85" s="29">
        <f>IF('2.2.'!$D80&lt;'1.2.Orientacinės AKR normos'!D$6,'1.2.Orientacinės AKR normos'!D$8,IF('2.2.'!$D80&gt;='1.2.Orientacinės AKR normos'!D$7,'1.2.Orientacinės AKR normos'!D$9,'1.2.Orientacinės AKR normos'!D$11+'1.2.Orientacinės AKR normos'!D$10*'2.2.'!$D80))</f>
        <v>0</v>
      </c>
      <c r="E85" s="29">
        <f>IF('2.2.'!$D80&lt;'1.2.Orientacinės AKR normos'!E$6,'1.2.Orientacinės AKR normos'!E$8,'1.2.Orientacinės AKR normos'!E$11+'1.2.Orientacinės AKR normos'!E$10*'2.2.'!$D80)</f>
        <v>0</v>
      </c>
    </row>
    <row r="86" spans="1:5" s="1" customFormat="1" x14ac:dyDescent="0.2">
      <c r="A86" s="37">
        <v>41547</v>
      </c>
      <c r="B86" s="29">
        <f>IF('2.1.'!$D81&lt;'1.2.Orientacinės AKR normos'!B$6,'1.2.Orientacinės AKR normos'!B$8,IF('2.1.'!$D81&gt;='1.2.Orientacinės AKR normos'!B$7,'1.2.Orientacinės AKR normos'!B$9,'1.2.Orientacinės AKR normos'!B$11+'1.2.Orientacinės AKR normos'!B$10*'2.1.'!$D81))</f>
        <v>0</v>
      </c>
      <c r="C86" s="29">
        <f>IF('2.1.'!$D81&lt;'1.2.Orientacinės AKR normos'!C$6,'1.2.Orientacinės AKR normos'!C$8,'1.2.Orientacinės AKR normos'!C$11+'1.2.Orientacinės AKR normos'!C$10*'2.1.'!$D81)</f>
        <v>0</v>
      </c>
      <c r="D86" s="29">
        <f>IF('2.2.'!$D81&lt;'1.2.Orientacinės AKR normos'!D$6,'1.2.Orientacinės AKR normos'!D$8,IF('2.2.'!$D81&gt;='1.2.Orientacinės AKR normos'!D$7,'1.2.Orientacinės AKR normos'!D$9,'1.2.Orientacinės AKR normos'!D$11+'1.2.Orientacinės AKR normos'!D$10*'2.2.'!$D81))</f>
        <v>0</v>
      </c>
      <c r="E86" s="29">
        <f>IF('2.2.'!$D81&lt;'1.2.Orientacinės AKR normos'!E$6,'1.2.Orientacinės AKR normos'!E$8,'1.2.Orientacinės AKR normos'!E$11+'1.2.Orientacinės AKR normos'!E$10*'2.2.'!$D81)</f>
        <v>0</v>
      </c>
    </row>
    <row r="87" spans="1:5" s="1" customFormat="1" x14ac:dyDescent="0.2">
      <c r="A87" s="37">
        <v>41639</v>
      </c>
      <c r="B87" s="29">
        <f>IF('2.1.'!$D82&lt;'1.2.Orientacinės AKR normos'!B$6,'1.2.Orientacinės AKR normos'!B$8,IF('2.1.'!$D82&gt;='1.2.Orientacinės AKR normos'!B$7,'1.2.Orientacinės AKR normos'!B$9,'1.2.Orientacinės AKR normos'!B$11+'1.2.Orientacinės AKR normos'!B$10*'2.1.'!$D82))</f>
        <v>0</v>
      </c>
      <c r="C87" s="29">
        <f>IF('2.1.'!$D82&lt;'1.2.Orientacinės AKR normos'!C$6,'1.2.Orientacinės AKR normos'!C$8,'1.2.Orientacinės AKR normos'!C$11+'1.2.Orientacinės AKR normos'!C$10*'2.1.'!$D82)</f>
        <v>0</v>
      </c>
      <c r="D87" s="29">
        <f>IF('2.2.'!$D82&lt;'1.2.Orientacinės AKR normos'!D$6,'1.2.Orientacinės AKR normos'!D$8,IF('2.2.'!$D82&gt;='1.2.Orientacinės AKR normos'!D$7,'1.2.Orientacinės AKR normos'!D$9,'1.2.Orientacinės AKR normos'!D$11+'1.2.Orientacinės AKR normos'!D$10*'2.2.'!$D82))</f>
        <v>0</v>
      </c>
      <c r="E87" s="29">
        <f>IF('2.2.'!$D82&lt;'1.2.Orientacinės AKR normos'!E$6,'1.2.Orientacinės AKR normos'!E$8,'1.2.Orientacinės AKR normos'!E$11+'1.2.Orientacinės AKR normos'!E$10*'2.2.'!$D82)</f>
        <v>0</v>
      </c>
    </row>
    <row r="88" spans="1:5" s="1" customFormat="1" x14ac:dyDescent="0.2">
      <c r="A88" s="37">
        <v>41729</v>
      </c>
      <c r="B88" s="29">
        <f>IF('2.1.'!$D83&lt;'1.2.Orientacinės AKR normos'!B$6,'1.2.Orientacinės AKR normos'!B$8,IF('2.1.'!$D83&gt;='1.2.Orientacinės AKR normos'!B$7,'1.2.Orientacinės AKR normos'!B$9,'1.2.Orientacinės AKR normos'!B$11+'1.2.Orientacinės AKR normos'!B$10*'2.1.'!$D83))</f>
        <v>0</v>
      </c>
      <c r="C88" s="29">
        <f>IF('2.1.'!$D83&lt;'1.2.Orientacinės AKR normos'!C$6,'1.2.Orientacinės AKR normos'!C$8,'1.2.Orientacinės AKR normos'!C$11+'1.2.Orientacinės AKR normos'!C$10*'2.1.'!$D83)</f>
        <v>0</v>
      </c>
      <c r="D88" s="29">
        <f>IF('2.2.'!$D83&lt;'1.2.Orientacinės AKR normos'!D$6,'1.2.Orientacinės AKR normos'!D$8,IF('2.2.'!$D83&gt;='1.2.Orientacinės AKR normos'!D$7,'1.2.Orientacinės AKR normos'!D$9,'1.2.Orientacinės AKR normos'!D$11+'1.2.Orientacinės AKR normos'!D$10*'2.2.'!$D83))</f>
        <v>0</v>
      </c>
      <c r="E88" s="29">
        <f>IF('2.2.'!$D83&lt;'1.2.Orientacinės AKR normos'!E$6,'1.2.Orientacinės AKR normos'!E$8,'1.2.Orientacinės AKR normos'!E$11+'1.2.Orientacinės AKR normos'!E$10*'2.2.'!$D83)</f>
        <v>0</v>
      </c>
    </row>
    <row r="89" spans="1:5" s="1" customFormat="1" x14ac:dyDescent="0.2">
      <c r="A89" s="37">
        <v>41820</v>
      </c>
      <c r="B89" s="29">
        <f>IF('2.1.'!$D84&lt;'1.2.Orientacinės AKR normos'!B$6,'1.2.Orientacinės AKR normos'!B$8,IF('2.1.'!$D84&gt;='1.2.Orientacinės AKR normos'!B$7,'1.2.Orientacinės AKR normos'!B$9,'1.2.Orientacinės AKR normos'!B$11+'1.2.Orientacinės AKR normos'!B$10*'2.1.'!$D84))</f>
        <v>0</v>
      </c>
      <c r="C89" s="29">
        <f>IF('2.1.'!$D84&lt;'1.2.Orientacinės AKR normos'!C$6,'1.2.Orientacinės AKR normos'!C$8,'1.2.Orientacinės AKR normos'!C$11+'1.2.Orientacinės AKR normos'!C$10*'2.1.'!$D84)</f>
        <v>0</v>
      </c>
      <c r="D89" s="29">
        <f>IF('2.2.'!$D84&lt;'1.2.Orientacinės AKR normos'!D$6,'1.2.Orientacinės AKR normos'!D$8,IF('2.2.'!$D84&gt;='1.2.Orientacinės AKR normos'!D$7,'1.2.Orientacinės AKR normos'!D$9,'1.2.Orientacinės AKR normos'!D$11+'1.2.Orientacinės AKR normos'!D$10*'2.2.'!$D84))</f>
        <v>0</v>
      </c>
      <c r="E89" s="29">
        <f>IF('2.2.'!$D84&lt;'1.2.Orientacinės AKR normos'!E$6,'1.2.Orientacinės AKR normos'!E$8,'1.2.Orientacinės AKR normos'!E$11+'1.2.Orientacinės AKR normos'!E$10*'2.2.'!$D84)</f>
        <v>0</v>
      </c>
    </row>
    <row r="90" spans="1:5" s="1" customFormat="1" x14ac:dyDescent="0.2">
      <c r="A90" s="37">
        <v>41912</v>
      </c>
      <c r="B90" s="29">
        <f>IF('2.1.'!$D85&lt;'1.2.Orientacinės AKR normos'!B$6,'1.2.Orientacinės AKR normos'!B$8,IF('2.1.'!$D85&gt;='1.2.Orientacinės AKR normos'!B$7,'1.2.Orientacinės AKR normos'!B$9,'1.2.Orientacinės AKR normos'!B$11+'1.2.Orientacinės AKR normos'!B$10*'2.1.'!$D85))</f>
        <v>0</v>
      </c>
      <c r="C90" s="29">
        <f>IF('2.1.'!$D85&lt;'1.2.Orientacinės AKR normos'!C$6,'1.2.Orientacinės AKR normos'!C$8,'1.2.Orientacinės AKR normos'!C$11+'1.2.Orientacinės AKR normos'!C$10*'2.1.'!$D85)</f>
        <v>0</v>
      </c>
      <c r="D90" s="29">
        <f>IF('2.2.'!$D85&lt;'1.2.Orientacinės AKR normos'!D$6,'1.2.Orientacinės AKR normos'!D$8,IF('2.2.'!$D85&gt;='1.2.Orientacinės AKR normos'!D$7,'1.2.Orientacinės AKR normos'!D$9,'1.2.Orientacinės AKR normos'!D$11+'1.2.Orientacinės AKR normos'!D$10*'2.2.'!$D85))</f>
        <v>0</v>
      </c>
      <c r="E90" s="29">
        <f>IF('2.2.'!$D85&lt;'1.2.Orientacinės AKR normos'!E$6,'1.2.Orientacinės AKR normos'!E$8,'1.2.Orientacinės AKR normos'!E$11+'1.2.Orientacinės AKR normos'!E$10*'2.2.'!$D85)</f>
        <v>0</v>
      </c>
    </row>
    <row r="91" spans="1:5" s="1" customFormat="1" x14ac:dyDescent="0.2">
      <c r="A91" s="37">
        <v>42004</v>
      </c>
      <c r="B91" s="29">
        <f>IF('2.1.'!$D86&lt;'1.2.Orientacinės AKR normos'!B$6,'1.2.Orientacinės AKR normos'!B$8,IF('2.1.'!$D86&gt;='1.2.Orientacinės AKR normos'!B$7,'1.2.Orientacinės AKR normos'!B$9,'1.2.Orientacinės AKR normos'!B$11+'1.2.Orientacinės AKR normos'!B$10*'2.1.'!$D86))</f>
        <v>0</v>
      </c>
      <c r="C91" s="29">
        <f>IF('2.1.'!$D86&lt;'1.2.Orientacinės AKR normos'!C$6,'1.2.Orientacinės AKR normos'!C$8,'1.2.Orientacinės AKR normos'!C$11+'1.2.Orientacinės AKR normos'!C$10*'2.1.'!$D86)</f>
        <v>0</v>
      </c>
      <c r="D91" s="29">
        <f>IF('2.2.'!$D86&lt;'1.2.Orientacinės AKR normos'!D$6,'1.2.Orientacinės AKR normos'!D$8,IF('2.2.'!$D86&gt;='1.2.Orientacinės AKR normos'!D$7,'1.2.Orientacinės AKR normos'!D$9,'1.2.Orientacinės AKR normos'!D$11+'1.2.Orientacinės AKR normos'!D$10*'2.2.'!$D86))</f>
        <v>0</v>
      </c>
      <c r="E91" s="29">
        <f>IF('2.2.'!$D86&lt;'1.2.Orientacinės AKR normos'!E$6,'1.2.Orientacinės AKR normos'!E$8,'1.2.Orientacinės AKR normos'!E$11+'1.2.Orientacinės AKR normos'!E$10*'2.2.'!$D86)</f>
        <v>0</v>
      </c>
    </row>
    <row r="92" spans="1:5" s="1" customFormat="1" x14ac:dyDescent="0.2">
      <c r="A92" s="37">
        <v>42094</v>
      </c>
      <c r="B92" s="70">
        <v>0</v>
      </c>
      <c r="C92" s="70">
        <v>0</v>
      </c>
      <c r="D92" s="70">
        <v>0</v>
      </c>
      <c r="E92" s="70">
        <v>0</v>
      </c>
    </row>
    <row r="93" spans="1:5" s="1" customFormat="1" x14ac:dyDescent="0.2">
      <c r="A93" s="37">
        <v>42185</v>
      </c>
      <c r="B93" s="29">
        <f>IF('2.1.'!$D88&lt;'1.2.Orientacinės AKR normos'!B$6,'1.2.Orientacinės AKR normos'!B$8,IF('2.1.'!$D88&gt;='1.2.Orientacinės AKR normos'!B$7,'1.2.Orientacinės AKR normos'!B$9,'1.2.Orientacinės AKR normos'!B$11+'1.2.Orientacinės AKR normos'!B$10*'2.1.'!$D88))</f>
        <v>0</v>
      </c>
      <c r="C93" s="29">
        <f>IF('2.1.'!$D88&lt;'1.2.Orientacinės AKR normos'!C$6,'1.2.Orientacinės AKR normos'!C$8,'1.2.Orientacinės AKR normos'!C$11+'1.2.Orientacinės AKR normos'!C$10*'2.1.'!$D88)</f>
        <v>0</v>
      </c>
      <c r="D93" s="29">
        <f>IF('2.2.'!$D88&lt;'1.2.Orientacinės AKR normos'!D$6,'1.2.Orientacinės AKR normos'!D$8,IF('2.2.'!$D88&gt;='1.2.Orientacinės AKR normos'!D$7,'1.2.Orientacinės AKR normos'!D$9,'1.2.Orientacinės AKR normos'!D$11+'1.2.Orientacinės AKR normos'!D$10*'2.2.'!$D88))</f>
        <v>0</v>
      </c>
      <c r="E93" s="29">
        <f>IF('2.2.'!$D88&lt;'1.2.Orientacinės AKR normos'!E$6,'1.2.Orientacinės AKR normos'!E$8,'1.2.Orientacinės AKR normos'!E$11+'1.2.Orientacinės AKR normos'!E$10*'2.2.'!$D88)</f>
        <v>0</v>
      </c>
    </row>
    <row r="94" spans="1:5" x14ac:dyDescent="0.2">
      <c r="A94" s="37">
        <v>42277</v>
      </c>
      <c r="B94" s="29">
        <f>IF('2.1.'!$D89&lt;'1.2.Orientacinės AKR normos'!B$6,'1.2.Orientacinės AKR normos'!B$8,IF('2.1.'!$D89&gt;='1.2.Orientacinės AKR normos'!B$7,'1.2.Orientacinės AKR normos'!B$9,'1.2.Orientacinės AKR normos'!B$11+'1.2.Orientacinės AKR normos'!B$10*'2.1.'!$D89))</f>
        <v>0</v>
      </c>
      <c r="C94" s="29">
        <f>IF('2.1.'!$D89&lt;'1.2.Orientacinės AKR normos'!C$6,'1.2.Orientacinės AKR normos'!C$8,'1.2.Orientacinės AKR normos'!C$11+'1.2.Orientacinės AKR normos'!C$10*'2.1.'!$D89)</f>
        <v>0</v>
      </c>
      <c r="D94" s="29">
        <f>IF('2.2.'!$D89&lt;'1.2.Orientacinės AKR normos'!D$6,'1.2.Orientacinės AKR normos'!D$8,IF('2.2.'!$D89&gt;='1.2.Orientacinės AKR normos'!D$7,'1.2.Orientacinės AKR normos'!D$9,'1.2.Orientacinės AKR normos'!D$11+'1.2.Orientacinės AKR normos'!D$10*'2.2.'!$D89))</f>
        <v>0</v>
      </c>
      <c r="E94" s="29">
        <f>IF('2.2.'!$D89&lt;'1.2.Orientacinės AKR normos'!E$6,'1.2.Orientacinės AKR normos'!E$8,'1.2.Orientacinės AKR normos'!E$11+'1.2.Orientacinės AKR normos'!E$10*'2.2.'!$D89)</f>
        <v>0</v>
      </c>
    </row>
    <row r="95" spans="1:5" x14ac:dyDescent="0.2">
      <c r="A95" s="37">
        <v>42369</v>
      </c>
      <c r="B95" s="29">
        <f>IF('2.1.'!$D90&lt;'1.2.Orientacinės AKR normos'!B$6,'1.2.Orientacinės AKR normos'!B$8,IF('2.1.'!$D90&gt;='1.2.Orientacinės AKR normos'!B$7,'1.2.Orientacinės AKR normos'!B$9,'1.2.Orientacinės AKR normos'!B$11+'1.2.Orientacinės AKR normos'!B$10*'2.1.'!$D90))</f>
        <v>0</v>
      </c>
      <c r="C95" s="29">
        <f>IF('2.1.'!$D90&lt;'1.2.Orientacinės AKR normos'!C$6,'1.2.Orientacinės AKR normos'!C$8,'1.2.Orientacinės AKR normos'!C$11+'1.2.Orientacinės AKR normos'!C$10*'2.1.'!$D90)</f>
        <v>0</v>
      </c>
      <c r="D95" s="29">
        <f>IF('2.2.'!$D90&lt;'1.2.Orientacinės AKR normos'!D$6,'1.2.Orientacinės AKR normos'!D$8,IF('2.2.'!$D90&gt;='1.2.Orientacinės AKR normos'!D$7,'1.2.Orientacinės AKR normos'!D$9,'1.2.Orientacinės AKR normos'!D$11+'1.2.Orientacinės AKR normos'!D$10*'2.2.'!$D90))</f>
        <v>0</v>
      </c>
      <c r="E95" s="29">
        <f>IF('2.2.'!$D90&lt;'1.2.Orientacinės AKR normos'!E$6,'1.2.Orientacinės AKR normos'!E$8,'1.2.Orientacinės AKR normos'!E$11+'1.2.Orientacinės AKR normos'!E$10*'2.2.'!$D90)</f>
        <v>0</v>
      </c>
    </row>
    <row r="96" spans="1:5" x14ac:dyDescent="0.2">
      <c r="A96" s="37">
        <v>42460</v>
      </c>
      <c r="B96" s="29">
        <f>IF('2.1.'!$D91&lt;'1.2.Orientacinės AKR normos'!B$6,'1.2.Orientacinės AKR normos'!B$8,IF('2.1.'!$D91&gt;='1.2.Orientacinės AKR normos'!B$7,'1.2.Orientacinės AKR normos'!B$9,'1.2.Orientacinės AKR normos'!B$11+'1.2.Orientacinės AKR normos'!B$10*'2.1.'!$D91))</f>
        <v>0</v>
      </c>
      <c r="C96" s="29">
        <f>IF('2.1.'!$D91&lt;'1.2.Orientacinės AKR normos'!C$6,'1.2.Orientacinės AKR normos'!C$8,'1.2.Orientacinės AKR normos'!C$11+'1.2.Orientacinės AKR normos'!C$10*'2.1.'!$D91)</f>
        <v>0</v>
      </c>
      <c r="D96" s="29">
        <f>IF('2.2.'!$D91&lt;'1.2.Orientacinės AKR normos'!D$6,'1.2.Orientacinės AKR normos'!D$8,IF('2.2.'!$D91&gt;='1.2.Orientacinės AKR normos'!D$7,'1.2.Orientacinės AKR normos'!D$9,'1.2.Orientacinės AKR normos'!D$11+'1.2.Orientacinės AKR normos'!D$10*'2.2.'!$D91))</f>
        <v>0</v>
      </c>
      <c r="E96" s="29">
        <f>IF('2.2.'!$D91&lt;'1.2.Orientacinės AKR normos'!E$6,'1.2.Orientacinės AKR normos'!E$8,'1.2.Orientacinės AKR normos'!E$11+'1.2.Orientacinės AKR normos'!E$10*'2.2.'!$D91)</f>
        <v>0</v>
      </c>
    </row>
    <row r="97" spans="1:5" x14ac:dyDescent="0.2">
      <c r="A97" s="37">
        <v>42551</v>
      </c>
      <c r="B97" s="29">
        <f>IF('2.1.'!$D92&lt;'1.2.Orientacinės AKR normos'!B$6,'1.2.Orientacinės AKR normos'!B$8,IF('2.1.'!$D92&gt;='1.2.Orientacinės AKR normos'!B$7,'1.2.Orientacinės AKR normos'!B$9,'1.2.Orientacinės AKR normos'!B$11+'1.2.Orientacinės AKR normos'!B$10*'2.1.'!$D92))</f>
        <v>0</v>
      </c>
      <c r="C97" s="29">
        <f>IF('2.1.'!$D92&lt;'1.2.Orientacinės AKR normos'!C$6,'1.2.Orientacinės AKR normos'!C$8,'1.2.Orientacinės AKR normos'!C$11+'1.2.Orientacinės AKR normos'!C$10*'2.1.'!$D92)</f>
        <v>0</v>
      </c>
      <c r="D97" s="29">
        <f>IF('2.2.'!$D92&lt;'1.2.Orientacinės AKR normos'!D$6,'1.2.Orientacinės AKR normos'!D$8,IF('2.2.'!$D92&gt;='1.2.Orientacinės AKR normos'!D$7,'1.2.Orientacinės AKR normos'!D$9,'1.2.Orientacinės AKR normos'!D$11+'1.2.Orientacinės AKR normos'!D$10*'2.2.'!$D92))</f>
        <v>0</v>
      </c>
      <c r="E97" s="29">
        <f>IF('2.2.'!$D92&lt;'1.2.Orientacinės AKR normos'!E$6,'1.2.Orientacinės AKR normos'!E$8,'1.2.Orientacinės AKR normos'!E$11+'1.2.Orientacinės AKR normos'!E$10*'2.2.'!$D92)</f>
        <v>0</v>
      </c>
    </row>
    <row r="98" spans="1:5" x14ac:dyDescent="0.2">
      <c r="A98" s="37">
        <v>42643</v>
      </c>
      <c r="B98" s="29">
        <f>IF('2.1.'!$D93&lt;'1.2.Orientacinės AKR normos'!B$6,'1.2.Orientacinės AKR normos'!B$8,IF('2.1.'!$D93&gt;='1.2.Orientacinės AKR normos'!B$7,'1.2.Orientacinės AKR normos'!B$9,'1.2.Orientacinės AKR normos'!B$11+'1.2.Orientacinės AKR normos'!B$10*'2.1.'!$D93))</f>
        <v>0</v>
      </c>
      <c r="C98" s="29">
        <f>IF('2.1.'!$D93&lt;'1.2.Orientacinės AKR normos'!C$6,'1.2.Orientacinės AKR normos'!C$8,'1.2.Orientacinės AKR normos'!C$11+'1.2.Orientacinės AKR normos'!C$10*'2.1.'!$D93)</f>
        <v>0</v>
      </c>
      <c r="D98" s="29">
        <f>IF('2.2.'!$D93&lt;'1.2.Orientacinės AKR normos'!D$6,'1.2.Orientacinės AKR normos'!D$8,IF('2.2.'!$D93&gt;='1.2.Orientacinės AKR normos'!D$7,'1.2.Orientacinės AKR normos'!D$9,'1.2.Orientacinės AKR normos'!D$11+'1.2.Orientacinės AKR normos'!D$10*'2.2.'!$D93))</f>
        <v>0</v>
      </c>
      <c r="E98" s="29">
        <f>IF('2.2.'!$D93&lt;'1.2.Orientacinės AKR normos'!E$6,'1.2.Orientacinės AKR normos'!E$8,'1.2.Orientacinės AKR normos'!E$11+'1.2.Orientacinės AKR normos'!E$10*'2.2.'!$D93)</f>
        <v>0</v>
      </c>
    </row>
    <row r="99" spans="1:5" x14ac:dyDescent="0.2">
      <c r="A99" s="37">
        <v>42735</v>
      </c>
      <c r="B99" s="29">
        <f>IF('2.1.'!$D94&lt;'1.2.Orientacinės AKR normos'!B$6,'1.2.Orientacinės AKR normos'!B$8,IF('2.1.'!$D94&gt;='1.2.Orientacinės AKR normos'!B$7,'1.2.Orientacinės AKR normos'!B$9,'1.2.Orientacinės AKR normos'!B$11+'1.2.Orientacinės AKR normos'!B$10*'2.1.'!$D94))</f>
        <v>0</v>
      </c>
      <c r="C99" s="29">
        <f>IF('2.1.'!$D94&lt;'1.2.Orientacinės AKR normos'!C$6,'1.2.Orientacinės AKR normos'!C$8,'1.2.Orientacinės AKR normos'!C$11+'1.2.Orientacinės AKR normos'!C$10*'2.1.'!$D94)</f>
        <v>0</v>
      </c>
      <c r="D99" s="29">
        <f>IF('2.2.'!$D94&lt;'1.2.Orientacinės AKR normos'!D$6,'1.2.Orientacinės AKR normos'!D$8,IF('2.2.'!$D94&gt;='1.2.Orientacinės AKR normos'!D$7,'1.2.Orientacinės AKR normos'!D$9,'1.2.Orientacinės AKR normos'!D$11+'1.2.Orientacinės AKR normos'!D$10*'2.2.'!$D94))</f>
        <v>0</v>
      </c>
      <c r="E99" s="29">
        <f>IF('2.2.'!$D94&lt;'1.2.Orientacinės AKR normos'!E$6,'1.2.Orientacinės AKR normos'!E$8,'1.2.Orientacinės AKR normos'!E$11+'1.2.Orientacinės AKR normos'!E$10*'2.2.'!$D94)</f>
        <v>0</v>
      </c>
    </row>
    <row r="100" spans="1:5" x14ac:dyDescent="0.2">
      <c r="A100" s="37">
        <v>42825</v>
      </c>
      <c r="B100" s="29">
        <f>IF('2.1.'!$D95&lt;'1.2.Orientacinės AKR normos'!B$6,'1.2.Orientacinės AKR normos'!B$8,IF('2.1.'!$D95&gt;='1.2.Orientacinės AKR normos'!B$7,'1.2.Orientacinės AKR normos'!B$9,'1.2.Orientacinės AKR normos'!B$11+'1.2.Orientacinės AKR normos'!B$10*'2.1.'!$D95))</f>
        <v>0</v>
      </c>
      <c r="C100" s="29">
        <f>IF('2.1.'!$D95&lt;'1.2.Orientacinės AKR normos'!C$6,'1.2.Orientacinės AKR normos'!C$8,'1.2.Orientacinės AKR normos'!C$11+'1.2.Orientacinės AKR normos'!C$10*'2.1.'!$D95)</f>
        <v>0</v>
      </c>
      <c r="D100" s="29">
        <f>IF('2.2.'!$D95&lt;'1.2.Orientacinės AKR normos'!D$6,'1.2.Orientacinės AKR normos'!D$8,IF('2.2.'!$D95&gt;='1.2.Orientacinės AKR normos'!D$7,'1.2.Orientacinės AKR normos'!D$9,'1.2.Orientacinės AKR normos'!D$11+'1.2.Orientacinės AKR normos'!D$10*'2.2.'!$D95))</f>
        <v>0</v>
      </c>
      <c r="E100" s="29">
        <f>IF('2.2.'!$D95&lt;'1.2.Orientacinės AKR normos'!E$6,'1.2.Orientacinės AKR normos'!E$8,'1.2.Orientacinės AKR normos'!E$11+'1.2.Orientacinės AKR normos'!E$10*'2.2.'!$D95)</f>
        <v>0</v>
      </c>
    </row>
    <row r="101" spans="1:5" x14ac:dyDescent="0.2">
      <c r="A101" s="37">
        <v>42916</v>
      </c>
      <c r="B101" s="29">
        <f>IF('2.1.'!$D96&lt;'1.2.Orientacinės AKR normos'!B$6,'1.2.Orientacinės AKR normos'!B$8,IF('2.1.'!$D96&gt;='1.2.Orientacinės AKR normos'!B$7,'1.2.Orientacinės AKR normos'!B$9,'1.2.Orientacinės AKR normos'!B$11+'1.2.Orientacinės AKR normos'!B$10*'2.1.'!$D96))</f>
        <v>0</v>
      </c>
      <c r="C101" s="29">
        <f>IF('2.1.'!$D96&lt;'1.2.Orientacinės AKR normos'!C$6,'1.2.Orientacinės AKR normos'!C$8,'1.2.Orientacinės AKR normos'!C$11+'1.2.Orientacinės AKR normos'!C$10*'2.1.'!$D96)</f>
        <v>0</v>
      </c>
      <c r="D101" s="29">
        <f>IF('2.2.'!$D96&lt;'1.2.Orientacinės AKR normos'!D$6,'1.2.Orientacinės AKR normos'!D$8,IF('2.2.'!$D96&gt;='1.2.Orientacinės AKR normos'!D$7,'1.2.Orientacinės AKR normos'!D$9,'1.2.Orientacinės AKR normos'!D$11+'1.2.Orientacinės AKR normos'!D$10*'2.2.'!$D96))</f>
        <v>0</v>
      </c>
      <c r="E101" s="29">
        <f>IF('2.2.'!$D96&lt;'1.2.Orientacinės AKR normos'!E$6,'1.2.Orientacinės AKR normos'!E$8,'1.2.Orientacinės AKR normos'!E$11+'1.2.Orientacinės AKR normos'!E$10*'2.2.'!$D96)</f>
        <v>0</v>
      </c>
    </row>
    <row r="102" spans="1:5" x14ac:dyDescent="0.2">
      <c r="A102" s="37">
        <v>43008</v>
      </c>
      <c r="B102" s="29">
        <f>IF('2.1.'!$D97&lt;'1.2.Orientacinės AKR normos'!B$6,'1.2.Orientacinės AKR normos'!B$8,IF('2.1.'!$D97&gt;='1.2.Orientacinės AKR normos'!B$7,'1.2.Orientacinės AKR normos'!B$9,'1.2.Orientacinės AKR normos'!B$11+'1.2.Orientacinės AKR normos'!B$10*'2.1.'!$D97))</f>
        <v>0</v>
      </c>
      <c r="C102" s="29">
        <f>IF('2.1.'!$D97&lt;'1.2.Orientacinės AKR normos'!C$6,'1.2.Orientacinės AKR normos'!C$8,'1.2.Orientacinės AKR normos'!C$11+'1.2.Orientacinės AKR normos'!C$10*'2.1.'!$D97)</f>
        <v>0</v>
      </c>
      <c r="D102" s="29">
        <f>IF('2.2.'!$D97&lt;'1.2.Orientacinės AKR normos'!D$6,'1.2.Orientacinės AKR normos'!D$8,IF('2.2.'!$D97&gt;='1.2.Orientacinės AKR normos'!D$7,'1.2.Orientacinės AKR normos'!D$9,'1.2.Orientacinės AKR normos'!D$11+'1.2.Orientacinės AKR normos'!D$10*'2.2.'!$D97))</f>
        <v>0</v>
      </c>
      <c r="E102" s="29">
        <f>IF('2.2.'!$D97&lt;'1.2.Orientacinės AKR normos'!E$6,'1.2.Orientacinės AKR normos'!E$8,'1.2.Orientacinės AKR normos'!E$11+'1.2.Orientacinės AKR normos'!E$10*'2.2.'!$D97)</f>
        <v>0</v>
      </c>
    </row>
    <row r="103" spans="1:5" x14ac:dyDescent="0.2">
      <c r="A103" s="37">
        <v>43100</v>
      </c>
      <c r="B103" s="29">
        <f>IF('2.1.'!$D98&lt;'1.2.Orientacinės AKR normos'!B$6,'1.2.Orientacinės AKR normos'!B$8,IF('2.1.'!$D98&gt;='1.2.Orientacinės AKR normos'!B$7,'1.2.Orientacinės AKR normos'!B$9,'1.2.Orientacinės AKR normos'!B$11+'1.2.Orientacinės AKR normos'!B$10*'2.1.'!$D98))</f>
        <v>0</v>
      </c>
      <c r="C103" s="29">
        <f>IF('2.1.'!$D98&lt;'1.2.Orientacinės AKR normos'!C$6,'1.2.Orientacinės AKR normos'!C$8,'1.2.Orientacinės AKR normos'!C$11+'1.2.Orientacinės AKR normos'!C$10*'2.1.'!$D98)</f>
        <v>0</v>
      </c>
      <c r="D103" s="29">
        <f>IF('2.2.'!$D98&lt;'1.2.Orientacinės AKR normos'!D$6,'1.2.Orientacinės AKR normos'!D$8,IF('2.2.'!$D98&gt;='1.2.Orientacinės AKR normos'!D$7,'1.2.Orientacinės AKR normos'!D$9,'1.2.Orientacinės AKR normos'!D$11+'1.2.Orientacinės AKR normos'!D$10*'2.2.'!$D98))</f>
        <v>0</v>
      </c>
      <c r="E103" s="29">
        <f>IF('2.2.'!$D98&lt;'1.2.Orientacinės AKR normos'!E$6,'1.2.Orientacinės AKR normos'!E$8,'1.2.Orientacinės AKR normos'!E$11+'1.2.Orientacinės AKR normos'!E$10*'2.2.'!$D98)</f>
        <v>0</v>
      </c>
    </row>
    <row r="104" spans="1:5" x14ac:dyDescent="0.2">
      <c r="A104" s="37">
        <v>43190</v>
      </c>
      <c r="B104" s="29">
        <f>IF('2.1.'!$D99&lt;'1.2.Orientacinės AKR normos'!B$6,'1.2.Orientacinės AKR normos'!B$8,IF('2.1.'!$D99&gt;='1.2.Orientacinės AKR normos'!B$7,'1.2.Orientacinės AKR normos'!B$9,'1.2.Orientacinės AKR normos'!B$11+'1.2.Orientacinės AKR normos'!B$10*'2.1.'!$D99))</f>
        <v>0</v>
      </c>
      <c r="C104" s="29">
        <f>IF('2.1.'!$D99&lt;'1.2.Orientacinės AKR normos'!C$6,'1.2.Orientacinės AKR normos'!C$8,'1.2.Orientacinės AKR normos'!C$11+'1.2.Orientacinės AKR normos'!C$10*'2.1.'!$D99)</f>
        <v>0</v>
      </c>
      <c r="D104" s="29">
        <f>IF('2.2.'!$D99&lt;'1.2.Orientacinės AKR normos'!D$6,'1.2.Orientacinės AKR normos'!D$8,IF('2.2.'!$D99&gt;='1.2.Orientacinės AKR normos'!D$7,'1.2.Orientacinės AKR normos'!D$9,'1.2.Orientacinės AKR normos'!D$11+'1.2.Orientacinės AKR normos'!D$10*'2.2.'!$D99))</f>
        <v>0</v>
      </c>
      <c r="E104" s="29">
        <f>IF('2.2.'!$D99&lt;'1.2.Orientacinės AKR normos'!E$6,'1.2.Orientacinės AKR normos'!E$8,'1.2.Orientacinės AKR normos'!E$11+'1.2.Orientacinės AKR normos'!E$10*'2.2.'!$D99)</f>
        <v>0</v>
      </c>
    </row>
    <row r="105" spans="1:5" x14ac:dyDescent="0.2">
      <c r="A105" s="37">
        <v>43281</v>
      </c>
      <c r="B105" s="29">
        <f>IF('2.1.'!$D100&lt;'1.2.Orientacinės AKR normos'!B$6,'1.2.Orientacinės AKR normos'!B$8,IF('2.1.'!$D100&gt;='1.2.Orientacinės AKR normos'!B$7,'1.2.Orientacinės AKR normos'!B$9,'1.2.Orientacinės AKR normos'!B$11+'1.2.Orientacinės AKR normos'!B$10*'2.1.'!$D100))</f>
        <v>0</v>
      </c>
      <c r="C105" s="29">
        <f>IF('2.1.'!$D100&lt;'1.2.Orientacinės AKR normos'!C$6,'1.2.Orientacinės AKR normos'!C$8,'1.2.Orientacinės AKR normos'!C$11+'1.2.Orientacinės AKR normos'!C$10*'2.1.'!$D100)</f>
        <v>0</v>
      </c>
      <c r="D105" s="29">
        <f>IF('2.2.'!$D100&lt;'1.2.Orientacinės AKR normos'!D$6,'1.2.Orientacinės AKR normos'!D$8,IF('2.2.'!$D100&gt;='1.2.Orientacinės AKR normos'!D$7,'1.2.Orientacinės AKR normos'!D$9,'1.2.Orientacinės AKR normos'!D$11+'1.2.Orientacinės AKR normos'!D$10*'2.2.'!$D100))</f>
        <v>0</v>
      </c>
      <c r="E105" s="29">
        <f>IF('2.2.'!$D100&lt;'1.2.Orientacinės AKR normos'!E$6,'1.2.Orientacinės AKR normos'!E$8,'1.2.Orientacinės AKR normos'!E$11+'1.2.Orientacinės AKR normos'!E$10*'2.2.'!$D100)</f>
        <v>0</v>
      </c>
    </row>
    <row r="106" spans="1:5" x14ac:dyDescent="0.2">
      <c r="A106" s="37">
        <v>43373</v>
      </c>
      <c r="B106" s="29">
        <f>IF('2.1.'!$D101&lt;'1.2.Orientacinės AKR normos'!B$6,'1.2.Orientacinės AKR normos'!B$8,IF('2.1.'!$D101&gt;='1.2.Orientacinės AKR normos'!B$7,'1.2.Orientacinės AKR normos'!B$9,'1.2.Orientacinės AKR normos'!B$11+'1.2.Orientacinės AKR normos'!B$10*'2.1.'!$D101))</f>
        <v>0</v>
      </c>
      <c r="C106" s="29">
        <f>IF('2.1.'!$D101&lt;'1.2.Orientacinės AKR normos'!C$6,'1.2.Orientacinės AKR normos'!C$8,'1.2.Orientacinės AKR normos'!C$11+'1.2.Orientacinės AKR normos'!C$10*'2.1.'!$D101)</f>
        <v>0</v>
      </c>
      <c r="D106" s="29">
        <f>IF('2.2.'!$D101&lt;'1.2.Orientacinės AKR normos'!D$6,'1.2.Orientacinės AKR normos'!D$8,IF('2.2.'!$D101&gt;='1.2.Orientacinės AKR normos'!D$7,'1.2.Orientacinės AKR normos'!D$9,'1.2.Orientacinės AKR normos'!D$11+'1.2.Orientacinės AKR normos'!D$10*'2.2.'!$D101))</f>
        <v>0</v>
      </c>
      <c r="E106" s="29">
        <f>IF('2.2.'!$D101&lt;'1.2.Orientacinės AKR normos'!E$6,'1.2.Orientacinės AKR normos'!E$8,'1.2.Orientacinės AKR normos'!E$11+'1.2.Orientacinės AKR normos'!E$10*'2.2.'!$D101)</f>
        <v>0</v>
      </c>
    </row>
    <row r="107" spans="1:5" x14ac:dyDescent="0.2">
      <c r="A107" s="37">
        <v>43465</v>
      </c>
      <c r="B107" s="29">
        <f>IF('2.1.'!$D102&lt;'1.2.Orientacinės AKR normos'!B$6,'1.2.Orientacinės AKR normos'!B$8,IF('2.1.'!$D102&gt;='1.2.Orientacinės AKR normos'!B$7,'1.2.Orientacinės AKR normos'!B$9,'1.2.Orientacinės AKR normos'!B$11+'1.2.Orientacinės AKR normos'!B$10*'2.1.'!$D102))</f>
        <v>0</v>
      </c>
      <c r="C107" s="29">
        <f>IF('2.1.'!$D102&lt;'1.2.Orientacinės AKR normos'!C$6,'1.2.Orientacinės AKR normos'!C$8,'1.2.Orientacinės AKR normos'!C$11+'1.2.Orientacinės AKR normos'!C$10*'2.1.'!$D102)</f>
        <v>0</v>
      </c>
      <c r="D107" s="29">
        <f>IF('2.2.'!$D102&lt;'1.2.Orientacinės AKR normos'!D$6,'1.2.Orientacinės AKR normos'!D$8,IF('2.2.'!$D102&gt;='1.2.Orientacinės AKR normos'!D$7,'1.2.Orientacinės AKR normos'!D$9,'1.2.Orientacinės AKR normos'!D$11+'1.2.Orientacinės AKR normos'!D$10*'2.2.'!$D102))</f>
        <v>0</v>
      </c>
      <c r="E107" s="29">
        <f>IF('2.2.'!$D102&lt;'1.2.Orientacinės AKR normos'!E$6,'1.2.Orientacinės AKR normos'!E$8,'1.2.Orientacinės AKR normos'!E$11+'1.2.Orientacinės AKR normos'!E$10*'2.2.'!$D102)</f>
        <v>0</v>
      </c>
    </row>
    <row r="108" spans="1:5" x14ac:dyDescent="0.2">
      <c r="A108" s="37">
        <v>43555</v>
      </c>
      <c r="B108" s="29">
        <f>IF('2.1.'!$D103&lt;'1.2.Orientacinės AKR normos'!B$6,'1.2.Orientacinės AKR normos'!B$8,IF('2.1.'!$D103&gt;='1.2.Orientacinės AKR normos'!B$7,'1.2.Orientacinės AKR normos'!B$9,'1.2.Orientacinės AKR normos'!B$11+'1.2.Orientacinės AKR normos'!B$10*'2.1.'!$D103))</f>
        <v>0</v>
      </c>
      <c r="C108" s="29">
        <f>IF('2.1.'!$D103&lt;'1.2.Orientacinės AKR normos'!C$6,'1.2.Orientacinės AKR normos'!C$8,'1.2.Orientacinės AKR normos'!C$11+'1.2.Orientacinės AKR normos'!C$10*'2.1.'!$D103)</f>
        <v>0</v>
      </c>
      <c r="D108" s="29">
        <f>IF('2.2.'!$D103&lt;'1.2.Orientacinės AKR normos'!D$6,'1.2.Orientacinės AKR normos'!D$8,IF('2.2.'!$D103&gt;='1.2.Orientacinės AKR normos'!D$7,'1.2.Orientacinės AKR normos'!D$9,'1.2.Orientacinės AKR normos'!D$11+'1.2.Orientacinės AKR normos'!D$10*'2.2.'!$D103))</f>
        <v>0</v>
      </c>
      <c r="E108" s="29">
        <f>IF('2.2.'!$D103&lt;'1.2.Orientacinės AKR normos'!E$6,'1.2.Orientacinės AKR normos'!E$8,'1.2.Orientacinės AKR normos'!E$11+'1.2.Orientacinės AKR normos'!E$10*'2.2.'!$D103)</f>
        <v>0</v>
      </c>
    </row>
    <row r="109" spans="1:5" x14ac:dyDescent="0.2">
      <c r="A109" s="37">
        <v>43646</v>
      </c>
      <c r="B109" s="29">
        <f>IF('2.1.'!$D104&lt;'1.2.Orientacinės AKR normos'!B$6,'1.2.Orientacinės AKR normos'!B$8,IF('2.1.'!$D104&gt;='1.2.Orientacinės AKR normos'!B$7,'1.2.Orientacinės AKR normos'!B$9,'1.2.Orientacinės AKR normos'!B$11+'1.2.Orientacinės AKR normos'!B$10*'2.1.'!$D104))</f>
        <v>0</v>
      </c>
      <c r="C109" s="29">
        <f>IF('2.1.'!$D104&lt;'1.2.Orientacinės AKR normos'!C$6,'1.2.Orientacinės AKR normos'!C$8,'1.2.Orientacinės AKR normos'!C$11+'1.2.Orientacinės AKR normos'!C$10*'2.1.'!$D104)</f>
        <v>0</v>
      </c>
      <c r="D109" s="29">
        <f>IF('2.2.'!$D104&lt;'1.2.Orientacinės AKR normos'!D$6,'1.2.Orientacinės AKR normos'!D$8,IF('2.2.'!$D104&gt;='1.2.Orientacinės AKR normos'!D$7,'1.2.Orientacinės AKR normos'!D$9,'1.2.Orientacinės AKR normos'!D$11+'1.2.Orientacinės AKR normos'!D$10*'2.2.'!$D104))</f>
        <v>0</v>
      </c>
      <c r="E109" s="29">
        <f>IF('2.2.'!$D104&lt;'1.2.Orientacinės AKR normos'!E$6,'1.2.Orientacinės AKR normos'!E$8,'1.2.Orientacinės AKR normos'!E$11+'1.2.Orientacinės AKR normos'!E$10*'2.2.'!$D104)</f>
        <v>0</v>
      </c>
    </row>
    <row r="110" spans="1:5" x14ac:dyDescent="0.2">
      <c r="A110" s="37">
        <v>43738</v>
      </c>
      <c r="B110" s="29">
        <f>IF('2.1.'!$D105&lt;'1.2.Orientacinės AKR normos'!B$6,'1.2.Orientacinės AKR normos'!B$8,IF('2.1.'!$D105&gt;='1.2.Orientacinės AKR normos'!B$7,'1.2.Orientacinės AKR normos'!B$9,'1.2.Orientacinės AKR normos'!B$11+'1.2.Orientacinės AKR normos'!B$10*'2.1.'!$D105))</f>
        <v>0</v>
      </c>
      <c r="C110" s="29">
        <f>IF('2.1.'!$D105&lt;'1.2.Orientacinės AKR normos'!C$6,'1.2.Orientacinės AKR normos'!C$8,'1.2.Orientacinės AKR normos'!C$11+'1.2.Orientacinės AKR normos'!C$10*'2.1.'!$D105)</f>
        <v>0</v>
      </c>
      <c r="D110" s="29">
        <f>IF('2.2.'!$D105&lt;'1.2.Orientacinės AKR normos'!D$6,'1.2.Orientacinės AKR normos'!D$8,IF('2.2.'!$D105&gt;='1.2.Orientacinės AKR normos'!D$7,'1.2.Orientacinės AKR normos'!D$9,'1.2.Orientacinės AKR normos'!D$11+'1.2.Orientacinės AKR normos'!D$10*'2.2.'!$D105))</f>
        <v>0</v>
      </c>
      <c r="E110" s="29">
        <f>IF('2.2.'!$D105&lt;'1.2.Orientacinės AKR normos'!E$6,'1.2.Orientacinės AKR normos'!E$8,'1.2.Orientacinės AKR normos'!E$11+'1.2.Orientacinės AKR normos'!E$10*'2.2.'!$D105)</f>
        <v>0</v>
      </c>
    </row>
    <row r="111" spans="1:5" x14ac:dyDescent="0.2">
      <c r="A111" s="37">
        <v>43830</v>
      </c>
      <c r="B111" s="29">
        <f>IF('2.1.'!$D106&lt;'1.2.Orientacinės AKR normos'!B$6,'1.2.Orientacinės AKR normos'!B$8,IF('2.1.'!$D106&gt;='1.2.Orientacinės AKR normos'!B$7,'1.2.Orientacinės AKR normos'!B$9,'1.2.Orientacinės AKR normos'!B$11+'1.2.Orientacinės AKR normos'!B$10*'2.1.'!$D106))</f>
        <v>0</v>
      </c>
      <c r="C111" s="29">
        <f>IF('2.1.'!$D106&lt;'1.2.Orientacinės AKR normos'!C$6,'1.2.Orientacinės AKR normos'!C$8,'1.2.Orientacinės AKR normos'!C$11+'1.2.Orientacinės AKR normos'!C$10*'2.1.'!$D106)</f>
        <v>0</v>
      </c>
      <c r="D111" s="29">
        <f>IF('2.2.'!$D106&lt;'1.2.Orientacinės AKR normos'!D$6,'1.2.Orientacinės AKR normos'!D$8,IF('2.2.'!$D106&gt;='1.2.Orientacinės AKR normos'!D$7,'1.2.Orientacinės AKR normos'!D$9,'1.2.Orientacinės AKR normos'!D$11+'1.2.Orientacinės AKR normos'!D$10*'2.2.'!$D106))</f>
        <v>0</v>
      </c>
      <c r="E111" s="29">
        <f>IF('2.2.'!$D106&lt;'1.2.Orientacinės AKR normos'!E$6,'1.2.Orientacinės AKR normos'!E$8,'1.2.Orientacinės AKR normos'!E$11+'1.2.Orientacinės AKR normos'!E$10*'2.2.'!$D106)</f>
        <v>0</v>
      </c>
    </row>
    <row r="112" spans="1:5" x14ac:dyDescent="0.2">
      <c r="A112" s="37">
        <v>43921</v>
      </c>
      <c r="B112" s="29">
        <f>IF('2.1.'!$D107&lt;'1.2.Orientacinės AKR normos'!B$6,'1.2.Orientacinės AKR normos'!B$8,IF('2.1.'!$D107&gt;='1.2.Orientacinės AKR normos'!B$7,'1.2.Orientacinės AKR normos'!B$9,'1.2.Orientacinės AKR normos'!B$11+'1.2.Orientacinės AKR normos'!B$10*'2.1.'!$D107))</f>
        <v>0</v>
      </c>
      <c r="C112" s="29">
        <f>IF('2.1.'!$D107&lt;'1.2.Orientacinės AKR normos'!C$6,'1.2.Orientacinės AKR normos'!C$8,'1.2.Orientacinės AKR normos'!C$11+'1.2.Orientacinės AKR normos'!C$10*'2.1.'!$D107)</f>
        <v>0</v>
      </c>
      <c r="D112" s="29">
        <f>IF('2.2.'!$D107&lt;'1.2.Orientacinės AKR normos'!D$6,'1.2.Orientacinės AKR normos'!D$8,IF('2.2.'!$D107&gt;='1.2.Orientacinės AKR normos'!D$7,'1.2.Orientacinės AKR normos'!D$9,'1.2.Orientacinės AKR normos'!D$11+'1.2.Orientacinės AKR normos'!D$10*'2.2.'!$D107))</f>
        <v>0</v>
      </c>
      <c r="E112" s="29">
        <f>IF('2.2.'!$D107&lt;'1.2.Orientacinės AKR normos'!E$6,'1.2.Orientacinės AKR normos'!E$8,'1.2.Orientacinės AKR normos'!E$11+'1.2.Orientacinės AKR normos'!E$10*'2.2.'!$D107)</f>
        <v>0</v>
      </c>
    </row>
    <row r="113" spans="1:5" x14ac:dyDescent="0.2">
      <c r="A113" s="37">
        <v>44012</v>
      </c>
      <c r="B113" s="29">
        <f>IF('2.1.'!$D108&lt;'1.2.Orientacinės AKR normos'!B$6,'1.2.Orientacinės AKR normos'!B$8,IF('2.1.'!$D108&gt;='1.2.Orientacinės AKR normos'!B$7,'1.2.Orientacinės AKR normos'!B$9,'1.2.Orientacinės AKR normos'!B$11+'1.2.Orientacinės AKR normos'!B$10*'2.1.'!$D108))</f>
        <v>0</v>
      </c>
      <c r="C113" s="29">
        <f>IF('2.1.'!$D108&lt;'1.2.Orientacinės AKR normos'!C$6,'1.2.Orientacinės AKR normos'!C$8,'1.2.Orientacinės AKR normos'!C$11+'1.2.Orientacinės AKR normos'!C$10*'2.1.'!$D108)</f>
        <v>0</v>
      </c>
      <c r="D113" s="29">
        <f>IF('2.2.'!$D108&lt;'1.2.Orientacinės AKR normos'!D$6,'1.2.Orientacinės AKR normos'!D$8,IF('2.2.'!$D108&gt;='1.2.Orientacinės AKR normos'!D$7,'1.2.Orientacinės AKR normos'!D$9,'1.2.Orientacinės AKR normos'!D$11+'1.2.Orientacinės AKR normos'!D$10*'2.2.'!$D108))</f>
        <v>0</v>
      </c>
      <c r="E113" s="29">
        <f>IF('2.2.'!$D108&lt;'1.2.Orientacinės AKR normos'!E$6,'1.2.Orientacinės AKR normos'!E$8,'1.2.Orientacinės AKR normos'!E$11+'1.2.Orientacinės AKR normos'!E$10*'2.2.'!$D108)</f>
        <v>0</v>
      </c>
    </row>
    <row r="114" spans="1:5" x14ac:dyDescent="0.2">
      <c r="A114" s="37">
        <v>44104</v>
      </c>
      <c r="B114" s="29">
        <f>IF('2.1.'!$D109&lt;'1.2.Orientacinės AKR normos'!B$6,'1.2.Orientacinės AKR normos'!B$8,IF('2.1.'!$D109&gt;='1.2.Orientacinės AKR normos'!B$7,'1.2.Orientacinės AKR normos'!B$9,'1.2.Orientacinės AKR normos'!B$11+'1.2.Orientacinės AKR normos'!B$10*'2.1.'!$D109))</f>
        <v>0</v>
      </c>
      <c r="C114" s="29">
        <f>IF('2.1.'!$D109&lt;'1.2.Orientacinės AKR normos'!C$6,'1.2.Orientacinės AKR normos'!C$8,'1.2.Orientacinės AKR normos'!C$11+'1.2.Orientacinės AKR normos'!C$10*'2.1.'!$D109)</f>
        <v>0</v>
      </c>
      <c r="D114" s="29">
        <f>IF('2.2.'!$D109&lt;'1.2.Orientacinės AKR normos'!D$6,'1.2.Orientacinės AKR normos'!D$8,IF('2.2.'!$D109&gt;='1.2.Orientacinės AKR normos'!D$7,'1.2.Orientacinės AKR normos'!D$9,'1.2.Orientacinės AKR normos'!D$11+'1.2.Orientacinės AKR normos'!D$10*'2.2.'!$D109))</f>
        <v>0</v>
      </c>
      <c r="E114" s="29">
        <f>IF('2.2.'!$D109&lt;'1.2.Orientacinės AKR normos'!E$6,'1.2.Orientacinės AKR normos'!E$8,'1.2.Orientacinės AKR normos'!E$11+'1.2.Orientacinės AKR normos'!E$10*'2.2.'!$D109)</f>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pageSetUpPr fitToPage="1"/>
  </sheetPr>
  <dimension ref="A1:K109"/>
  <sheetViews>
    <sheetView zoomScaleNormal="100" workbookViewId="0">
      <pane ySplit="6" topLeftCell="A100" activePane="bottomLeft" state="frozen"/>
      <selection activeCell="B1" sqref="B1"/>
      <selection pane="bottomLeft"/>
    </sheetView>
  </sheetViews>
  <sheetFormatPr defaultColWidth="8.85546875" defaultRowHeight="12.75" x14ac:dyDescent="0.2"/>
  <cols>
    <col min="1" max="1" width="24" style="84" customWidth="1"/>
    <col min="2" max="4" width="24" style="85" customWidth="1"/>
    <col min="5" max="5" width="8.85546875" style="79"/>
    <col min="6" max="7" width="13" style="79" customWidth="1"/>
    <col min="8" max="16384" width="8.85546875" style="79"/>
  </cols>
  <sheetData>
    <row r="1" spans="1:11" s="1" customFormat="1" ht="15" x14ac:dyDescent="0.25">
      <c r="A1" s="13" t="s">
        <v>71</v>
      </c>
      <c r="B1" s="3"/>
      <c r="C1" s="4"/>
      <c r="D1" s="42"/>
    </row>
    <row r="2" spans="1:11" s="1" customFormat="1" x14ac:dyDescent="0.2">
      <c r="A2" s="17" t="s">
        <v>8</v>
      </c>
      <c r="B2" s="15"/>
      <c r="C2" s="16"/>
      <c r="D2" s="43"/>
    </row>
    <row r="3" spans="1:11" s="1" customFormat="1" ht="99" customHeight="1" x14ac:dyDescent="0.2">
      <c r="A3" s="126" t="s">
        <v>78</v>
      </c>
      <c r="B3" s="126"/>
      <c r="C3" s="126"/>
      <c r="D3" s="126"/>
    </row>
    <row r="4" spans="1:11" s="1" customFormat="1" x14ac:dyDescent="0.2">
      <c r="A4" s="2"/>
      <c r="B4" s="3"/>
      <c r="C4" s="4"/>
      <c r="D4" s="42"/>
    </row>
    <row r="5" spans="1:11" s="5" customFormat="1" ht="42.75" customHeight="1" x14ac:dyDescent="0.25">
      <c r="A5" s="14"/>
      <c r="B5" s="36" t="s">
        <v>32</v>
      </c>
      <c r="C5" s="65" t="s">
        <v>76</v>
      </c>
      <c r="D5" s="44" t="s">
        <v>35</v>
      </c>
      <c r="F5" s="91" t="s">
        <v>92</v>
      </c>
      <c r="G5" s="91" t="s">
        <v>93</v>
      </c>
    </row>
    <row r="6" spans="1:11" s="55" customFormat="1" ht="17.25" customHeight="1" x14ac:dyDescent="0.25">
      <c r="A6" s="52" t="s">
        <v>13</v>
      </c>
      <c r="B6" s="53" t="s">
        <v>12</v>
      </c>
      <c r="C6" s="54" t="s">
        <v>12</v>
      </c>
      <c r="D6" s="56" t="s">
        <v>31</v>
      </c>
      <c r="F6" s="92" t="s">
        <v>94</v>
      </c>
      <c r="G6" s="92" t="s">
        <v>94</v>
      </c>
    </row>
    <row r="7" spans="1:11" s="1" customFormat="1" x14ac:dyDescent="0.2">
      <c r="A7" s="37">
        <v>34789</v>
      </c>
      <c r="B7" s="29"/>
      <c r="C7" s="68"/>
      <c r="D7" s="68"/>
      <c r="F7" s="73"/>
      <c r="G7" s="76">
        <v>1548.2188368860054</v>
      </c>
      <c r="I7" s="106"/>
      <c r="J7" s="114"/>
      <c r="K7" s="106"/>
    </row>
    <row r="8" spans="1:11" s="1" customFormat="1" x14ac:dyDescent="0.2">
      <c r="A8" s="37">
        <v>34880</v>
      </c>
      <c r="B8" s="29"/>
      <c r="C8" s="68"/>
      <c r="D8" s="68"/>
      <c r="F8" s="73"/>
      <c r="G8" s="76">
        <v>1822.0951112140872</v>
      </c>
      <c r="I8" s="106"/>
      <c r="J8" s="114"/>
      <c r="K8" s="114"/>
    </row>
    <row r="9" spans="1:11" s="1" customFormat="1" x14ac:dyDescent="0.2">
      <c r="A9" s="37">
        <v>34972</v>
      </c>
      <c r="B9" s="29"/>
      <c r="C9" s="68"/>
      <c r="D9" s="68"/>
      <c r="F9" s="73"/>
      <c r="G9" s="76">
        <v>2223.6387859128822</v>
      </c>
      <c r="I9" s="106"/>
      <c r="J9" s="114"/>
      <c r="K9" s="114"/>
    </row>
    <row r="10" spans="1:11" s="1" customFormat="1" x14ac:dyDescent="0.2">
      <c r="A10" s="37">
        <v>35064</v>
      </c>
      <c r="B10" s="29">
        <v>22.44</v>
      </c>
      <c r="C10" s="68"/>
      <c r="D10" s="68"/>
      <c r="F10" s="73">
        <v>1741.3548424467101</v>
      </c>
      <c r="G10" s="76">
        <v>2166.9804216867469</v>
      </c>
      <c r="H10" s="105"/>
      <c r="I10" s="114"/>
      <c r="J10" s="114"/>
      <c r="K10" s="114"/>
    </row>
    <row r="11" spans="1:11" s="1" customFormat="1" x14ac:dyDescent="0.2">
      <c r="A11" s="37">
        <v>35155</v>
      </c>
      <c r="B11" s="29">
        <v>21.52</v>
      </c>
      <c r="C11" s="68"/>
      <c r="D11" s="68"/>
      <c r="F11" s="73">
        <v>1768.3879749768305</v>
      </c>
      <c r="G11" s="76">
        <v>2003.3537998146433</v>
      </c>
      <c r="H11" s="105"/>
      <c r="I11" s="114"/>
      <c r="J11" s="114"/>
      <c r="K11" s="114"/>
    </row>
    <row r="12" spans="1:11" s="1" customFormat="1" x14ac:dyDescent="0.2">
      <c r="A12" s="37">
        <v>35246</v>
      </c>
      <c r="B12" s="29">
        <v>21.75</v>
      </c>
      <c r="C12" s="68"/>
      <c r="D12" s="68"/>
      <c r="F12" s="73">
        <v>1889.7416589434661</v>
      </c>
      <c r="G12" s="76">
        <v>2293.483549582947</v>
      </c>
      <c r="H12" s="105"/>
      <c r="I12" s="114"/>
      <c r="J12" s="114"/>
      <c r="K12" s="114"/>
    </row>
    <row r="13" spans="1:11" s="1" customFormat="1" x14ac:dyDescent="0.2">
      <c r="A13" s="37">
        <v>35338</v>
      </c>
      <c r="B13" s="29">
        <v>22.1</v>
      </c>
      <c r="C13" s="68"/>
      <c r="D13" s="68"/>
      <c r="F13" s="73">
        <v>2041.3403614457832</v>
      </c>
      <c r="G13" s="76">
        <v>2772.0111214087119</v>
      </c>
      <c r="H13" s="105"/>
      <c r="I13" s="114"/>
      <c r="J13" s="114"/>
      <c r="K13" s="114"/>
    </row>
    <row r="14" spans="1:11" s="1" customFormat="1" x14ac:dyDescent="0.2">
      <c r="A14" s="37">
        <v>35430</v>
      </c>
      <c r="B14" s="29">
        <v>22.38</v>
      </c>
      <c r="C14" s="68"/>
      <c r="D14" s="68"/>
      <c r="F14" s="73">
        <v>2173.0218952734012</v>
      </c>
      <c r="G14" s="76">
        <v>2642.3018999073215</v>
      </c>
      <c r="H14" s="105"/>
      <c r="I14" s="114"/>
      <c r="J14" s="114"/>
      <c r="K14" s="114"/>
    </row>
    <row r="15" spans="1:11" s="1" customFormat="1" x14ac:dyDescent="0.2">
      <c r="A15" s="37">
        <v>35520</v>
      </c>
      <c r="B15" s="29">
        <v>22.75</v>
      </c>
      <c r="C15" s="68"/>
      <c r="D15" s="68"/>
      <c r="F15" s="73">
        <v>2310.0208526413348</v>
      </c>
      <c r="G15" s="76">
        <v>2447.019810009268</v>
      </c>
      <c r="H15" s="105"/>
      <c r="I15" s="114"/>
      <c r="J15" s="114"/>
      <c r="K15" s="114"/>
    </row>
    <row r="16" spans="1:11" s="1" customFormat="1" x14ac:dyDescent="0.2">
      <c r="A16" s="37">
        <v>35611</v>
      </c>
      <c r="B16" s="29">
        <v>20.440000000000001</v>
      </c>
      <c r="C16" s="68"/>
      <c r="D16" s="68"/>
      <c r="F16" s="73">
        <v>2191.2998146431883</v>
      </c>
      <c r="G16" s="76">
        <v>2858.2454819277114</v>
      </c>
      <c r="H16" s="105"/>
      <c r="I16" s="114"/>
      <c r="J16" s="114"/>
      <c r="K16" s="114"/>
    </row>
    <row r="17" spans="1:11" s="1" customFormat="1" x14ac:dyDescent="0.2">
      <c r="A17" s="37">
        <v>35703</v>
      </c>
      <c r="B17" s="29">
        <v>20.88</v>
      </c>
      <c r="C17" s="68"/>
      <c r="D17" s="68"/>
      <c r="F17" s="73">
        <v>2328.3480074142726</v>
      </c>
      <c r="G17" s="76">
        <v>3204.4977988878591</v>
      </c>
      <c r="H17" s="105"/>
      <c r="I17" s="114"/>
      <c r="J17" s="114"/>
      <c r="K17" s="114"/>
    </row>
    <row r="18" spans="1:11" s="1" customFormat="1" x14ac:dyDescent="0.2">
      <c r="A18" s="37">
        <v>35795</v>
      </c>
      <c r="B18" s="29">
        <v>23.32</v>
      </c>
      <c r="C18" s="68"/>
      <c r="D18" s="68"/>
      <c r="F18" s="73">
        <v>2734.2504633920298</v>
      </c>
      <c r="G18" s="76">
        <v>3212.6737720111214</v>
      </c>
      <c r="H18" s="105"/>
      <c r="I18" s="114"/>
      <c r="J18" s="114"/>
      <c r="K18" s="114"/>
    </row>
    <row r="19" spans="1:11" s="1" customFormat="1" x14ac:dyDescent="0.2">
      <c r="A19" s="37">
        <v>35885</v>
      </c>
      <c r="B19" s="29">
        <v>22.4</v>
      </c>
      <c r="C19" s="68"/>
      <c r="D19" s="68"/>
      <c r="F19" s="73">
        <v>2713.6092446709918</v>
      </c>
      <c r="G19" s="76">
        <v>2839.5476135310473</v>
      </c>
      <c r="H19" s="105"/>
      <c r="I19" s="114"/>
      <c r="J19" s="114"/>
      <c r="K19" s="114"/>
    </row>
    <row r="20" spans="1:11" s="1" customFormat="1" x14ac:dyDescent="0.2">
      <c r="A20" s="37">
        <v>35976</v>
      </c>
      <c r="B20" s="29">
        <v>23.57</v>
      </c>
      <c r="C20" s="68"/>
      <c r="D20" s="68"/>
      <c r="F20" s="73">
        <v>2956.4730074142726</v>
      </c>
      <c r="G20" s="76">
        <v>3288.9481000926785</v>
      </c>
      <c r="H20" s="105"/>
      <c r="I20" s="114"/>
      <c r="J20" s="114"/>
      <c r="K20" s="114"/>
    </row>
    <row r="21" spans="1:11" s="1" customFormat="1" x14ac:dyDescent="0.2">
      <c r="A21" s="37">
        <v>36068</v>
      </c>
      <c r="B21" s="29">
        <v>24.55</v>
      </c>
      <c r="C21" s="68"/>
      <c r="D21" s="68"/>
      <c r="F21" s="73">
        <v>3148.7720111214089</v>
      </c>
      <c r="G21" s="76">
        <v>3483.8218257645972</v>
      </c>
      <c r="H21" s="105"/>
      <c r="I21" s="114"/>
      <c r="J21" s="114"/>
      <c r="K21" s="114"/>
    </row>
    <row r="22" spans="1:11" s="1" customFormat="1" x14ac:dyDescent="0.2">
      <c r="A22" s="37">
        <v>36160</v>
      </c>
      <c r="B22" s="29">
        <v>25.39</v>
      </c>
      <c r="C22" s="68"/>
      <c r="D22" s="68"/>
      <c r="F22" s="73">
        <v>3306.2007645968488</v>
      </c>
      <c r="G22" s="76">
        <v>3408.6972891566265</v>
      </c>
      <c r="H22" s="105"/>
      <c r="I22" s="114"/>
      <c r="J22" s="114"/>
      <c r="K22" s="114"/>
    </row>
    <row r="23" spans="1:11" s="1" customFormat="1" x14ac:dyDescent="0.2">
      <c r="A23" s="37">
        <v>36250</v>
      </c>
      <c r="B23" s="29">
        <v>26.64</v>
      </c>
      <c r="C23" s="68"/>
      <c r="D23" s="68"/>
      <c r="F23" s="73">
        <v>3466.0768072289156</v>
      </c>
      <c r="G23" s="76">
        <v>2827.5602409638554</v>
      </c>
      <c r="H23" s="105"/>
      <c r="I23" s="114"/>
      <c r="J23" s="114"/>
      <c r="K23" s="114"/>
    </row>
    <row r="24" spans="1:11" s="1" customFormat="1" x14ac:dyDescent="0.2">
      <c r="A24" s="37">
        <v>36341</v>
      </c>
      <c r="B24" s="29">
        <v>28.43</v>
      </c>
      <c r="C24" s="68"/>
      <c r="D24" s="68"/>
      <c r="F24" s="73">
        <v>3703.2118860055612</v>
      </c>
      <c r="G24" s="76">
        <v>3307.1304448563487</v>
      </c>
      <c r="H24" s="105"/>
      <c r="I24" s="114"/>
      <c r="J24" s="114"/>
      <c r="K24" s="114"/>
    </row>
    <row r="25" spans="1:11" s="1" customFormat="1" x14ac:dyDescent="0.2">
      <c r="A25" s="37">
        <v>36433</v>
      </c>
      <c r="B25" s="29">
        <v>30.05</v>
      </c>
      <c r="C25" s="68"/>
      <c r="D25" s="68"/>
      <c r="F25" s="73">
        <v>3859.3257645968488</v>
      </c>
      <c r="G25" s="76">
        <v>3297.8510194624655</v>
      </c>
      <c r="H25" s="105"/>
      <c r="I25" s="114"/>
      <c r="J25" s="114"/>
      <c r="K25" s="114"/>
    </row>
    <row r="26" spans="1:11" s="1" customFormat="1" x14ac:dyDescent="0.2">
      <c r="A26" s="37">
        <v>36525</v>
      </c>
      <c r="B26" s="29">
        <v>29.82</v>
      </c>
      <c r="C26" s="68"/>
      <c r="D26" s="68"/>
      <c r="F26" s="73">
        <v>3790.3295875810936</v>
      </c>
      <c r="G26" s="76">
        <v>3278.0381139944393</v>
      </c>
      <c r="H26" s="105"/>
      <c r="I26" s="114"/>
      <c r="J26" s="114"/>
      <c r="K26" s="114"/>
    </row>
    <row r="27" spans="1:11" s="1" customFormat="1" x14ac:dyDescent="0.2">
      <c r="A27" s="37">
        <v>36616</v>
      </c>
      <c r="B27" s="29">
        <v>28.12</v>
      </c>
      <c r="C27" s="68"/>
      <c r="D27" s="68"/>
      <c r="F27" s="73">
        <v>3631.4006024096389</v>
      </c>
      <c r="G27" s="76">
        <v>3032.8255329008343</v>
      </c>
      <c r="H27" s="105"/>
      <c r="I27" s="114"/>
      <c r="J27" s="114"/>
      <c r="K27" s="114"/>
    </row>
    <row r="28" spans="1:11" s="1" customFormat="1" x14ac:dyDescent="0.2">
      <c r="A28" s="37">
        <v>36707</v>
      </c>
      <c r="B28" s="29">
        <v>29.34</v>
      </c>
      <c r="C28" s="68"/>
      <c r="D28" s="68"/>
      <c r="F28" s="73">
        <v>3808.9376737720113</v>
      </c>
      <c r="G28" s="76">
        <v>3373.7864921223359</v>
      </c>
      <c r="H28" s="105"/>
      <c r="I28" s="114"/>
      <c r="J28" s="114"/>
      <c r="K28" s="114"/>
    </row>
    <row r="29" spans="1:11" s="1" customFormat="1" x14ac:dyDescent="0.2">
      <c r="A29" s="37">
        <v>36799</v>
      </c>
      <c r="B29" s="29">
        <v>28.96</v>
      </c>
      <c r="C29" s="68"/>
      <c r="D29" s="68"/>
      <c r="F29" s="73">
        <v>3795.4182113067654</v>
      </c>
      <c r="G29" s="76">
        <v>3423.1464318813719</v>
      </c>
      <c r="H29" s="105"/>
      <c r="I29" s="114"/>
      <c r="J29" s="114"/>
      <c r="K29" s="114"/>
    </row>
    <row r="30" spans="1:11" s="1" customFormat="1" x14ac:dyDescent="0.2">
      <c r="A30" s="37">
        <v>36891</v>
      </c>
      <c r="B30" s="29">
        <v>30.17</v>
      </c>
      <c r="C30" s="68"/>
      <c r="D30" s="68"/>
      <c r="F30" s="73">
        <v>4028.0612835959223</v>
      </c>
      <c r="G30" s="76">
        <v>3521.6954355885077</v>
      </c>
      <c r="H30" s="105"/>
      <c r="I30" s="114"/>
      <c r="J30" s="114"/>
      <c r="K30" s="114"/>
    </row>
    <row r="31" spans="1:11" s="1" customFormat="1" x14ac:dyDescent="0.2">
      <c r="A31" s="37">
        <v>36981</v>
      </c>
      <c r="B31" s="29">
        <v>29.27</v>
      </c>
      <c r="C31" s="29">
        <v>27.57</v>
      </c>
      <c r="D31" s="46">
        <v>1.71</v>
      </c>
      <c r="F31" s="73">
        <v>3957.4287534754403</v>
      </c>
      <c r="G31" s="73">
        <v>3200.2867238183508</v>
      </c>
      <c r="H31" s="105"/>
      <c r="I31" s="114"/>
      <c r="J31" s="114"/>
      <c r="K31" s="114"/>
    </row>
    <row r="32" spans="1:11" s="1" customFormat="1" x14ac:dyDescent="0.2">
      <c r="A32" s="37">
        <v>37072</v>
      </c>
      <c r="B32" s="29">
        <v>27.91</v>
      </c>
      <c r="C32" s="29">
        <v>27.39</v>
      </c>
      <c r="D32" s="46">
        <v>0.52</v>
      </c>
      <c r="F32" s="73">
        <v>3829.9901529193703</v>
      </c>
      <c r="G32" s="73">
        <v>3576.3322520852644</v>
      </c>
      <c r="H32" s="105"/>
      <c r="I32" s="114"/>
      <c r="J32" s="114"/>
      <c r="K32" s="114"/>
    </row>
    <row r="33" spans="1:11" s="1" customFormat="1" x14ac:dyDescent="0.2">
      <c r="A33" s="37">
        <v>37164</v>
      </c>
      <c r="B33" s="29">
        <v>27.01</v>
      </c>
      <c r="C33" s="29">
        <v>27.08</v>
      </c>
      <c r="D33" s="46">
        <v>-0.06</v>
      </c>
      <c r="F33" s="73">
        <v>3767.698679332716</v>
      </c>
      <c r="G33" s="73">
        <v>3649.649559777572</v>
      </c>
      <c r="H33" s="105"/>
      <c r="I33" s="114"/>
      <c r="J33" s="114"/>
      <c r="K33" s="114"/>
    </row>
    <row r="34" spans="1:11" s="1" customFormat="1" x14ac:dyDescent="0.2">
      <c r="A34" s="37">
        <v>37256</v>
      </c>
      <c r="B34" s="29">
        <v>29.36</v>
      </c>
      <c r="C34" s="29">
        <v>27.34</v>
      </c>
      <c r="D34" s="46">
        <v>2.0099999999999998</v>
      </c>
      <c r="F34" s="73">
        <v>4162.1814179796111</v>
      </c>
      <c r="G34" s="73">
        <v>3750.7443234476368</v>
      </c>
      <c r="H34" s="105"/>
      <c r="I34" s="114"/>
      <c r="J34" s="114"/>
      <c r="K34" s="114"/>
    </row>
    <row r="35" spans="1:11" s="1" customFormat="1" x14ac:dyDescent="0.2">
      <c r="A35" s="37">
        <v>37346</v>
      </c>
      <c r="B35" s="29">
        <v>28.74</v>
      </c>
      <c r="C35" s="29">
        <v>27.51</v>
      </c>
      <c r="D35" s="46">
        <v>1.22</v>
      </c>
      <c r="F35" s="73">
        <v>4112.3088507877665</v>
      </c>
      <c r="G35" s="73">
        <v>3333.1875579240036</v>
      </c>
      <c r="H35" s="105"/>
      <c r="I35" s="114"/>
      <c r="J35" s="114"/>
      <c r="K35" s="114"/>
    </row>
    <row r="36" spans="1:11" s="1" customFormat="1" x14ac:dyDescent="0.2">
      <c r="A36" s="37">
        <v>37437</v>
      </c>
      <c r="B36" s="29">
        <v>27.67</v>
      </c>
      <c r="C36" s="29">
        <v>27.46</v>
      </c>
      <c r="D36" s="46">
        <v>0.2</v>
      </c>
      <c r="F36" s="73">
        <v>4028.5044022242823</v>
      </c>
      <c r="G36" s="73">
        <v>3827.7803521779424</v>
      </c>
      <c r="H36" s="105"/>
      <c r="I36" s="114"/>
      <c r="J36" s="114"/>
      <c r="K36" s="114"/>
    </row>
    <row r="37" spans="1:11" s="1" customFormat="1" x14ac:dyDescent="0.2">
      <c r="A37" s="37">
        <v>37529</v>
      </c>
      <c r="B37" s="29">
        <v>28.29</v>
      </c>
      <c r="C37" s="29">
        <v>27.56</v>
      </c>
      <c r="D37" s="46">
        <v>0.73</v>
      </c>
      <c r="F37" s="73">
        <v>4214.1044949026873</v>
      </c>
      <c r="G37" s="73">
        <v>3983.7783827618168</v>
      </c>
      <c r="H37" s="105"/>
      <c r="I37" s="114"/>
      <c r="J37" s="114"/>
      <c r="K37" s="114"/>
    </row>
    <row r="38" spans="1:11" s="1" customFormat="1" x14ac:dyDescent="0.2">
      <c r="A38" s="37">
        <v>37621</v>
      </c>
      <c r="B38" s="29">
        <v>29.81</v>
      </c>
      <c r="C38" s="29">
        <v>27.93</v>
      </c>
      <c r="D38" s="46">
        <v>1.89</v>
      </c>
      <c r="F38" s="73">
        <v>4526.280120481928</v>
      </c>
      <c r="G38" s="73">
        <v>4037.6419138090828</v>
      </c>
      <c r="H38" s="105"/>
      <c r="I38" s="114"/>
      <c r="J38" s="114"/>
      <c r="K38" s="114"/>
    </row>
    <row r="39" spans="1:11" s="1" customFormat="1" x14ac:dyDescent="0.2">
      <c r="A39" s="37">
        <v>37711</v>
      </c>
      <c r="B39" s="29">
        <v>29.4</v>
      </c>
      <c r="C39" s="29">
        <v>28.18</v>
      </c>
      <c r="D39" s="46">
        <v>1.22</v>
      </c>
      <c r="F39" s="73">
        <v>4572.9523864689527</v>
      </c>
      <c r="G39" s="73">
        <v>3705.633109360519</v>
      </c>
      <c r="H39" s="105"/>
      <c r="I39" s="114"/>
      <c r="J39" s="114"/>
      <c r="K39" s="114"/>
    </row>
    <row r="40" spans="1:11" s="1" customFormat="1" x14ac:dyDescent="0.2">
      <c r="A40" s="37">
        <v>37802</v>
      </c>
      <c r="B40" s="29">
        <v>29.93</v>
      </c>
      <c r="C40" s="29">
        <v>28.51</v>
      </c>
      <c r="D40" s="46">
        <v>1.42</v>
      </c>
      <c r="F40" s="73">
        <v>4745.8526413345689</v>
      </c>
      <c r="G40" s="73">
        <v>4127.7050509731234</v>
      </c>
      <c r="H40" s="105"/>
      <c r="I40" s="114"/>
      <c r="J40" s="114"/>
      <c r="K40" s="114"/>
    </row>
    <row r="41" spans="1:11" s="1" customFormat="1" x14ac:dyDescent="0.2">
      <c r="A41" s="37">
        <v>37894</v>
      </c>
      <c r="B41" s="29">
        <v>33.07</v>
      </c>
      <c r="C41" s="29">
        <v>29.45</v>
      </c>
      <c r="D41" s="46">
        <v>3.62</v>
      </c>
      <c r="F41" s="73">
        <v>5357.4664040778498</v>
      </c>
      <c r="G41" s="73">
        <v>4329.8337581093601</v>
      </c>
      <c r="H41" s="105"/>
      <c r="I41" s="114"/>
      <c r="J41" s="114"/>
      <c r="K41" s="114"/>
    </row>
    <row r="42" spans="1:11" s="1" customFormat="1" x14ac:dyDescent="0.2">
      <c r="A42" s="37">
        <v>37986</v>
      </c>
      <c r="B42" s="29">
        <v>36.14</v>
      </c>
      <c r="C42" s="29">
        <v>30.85</v>
      </c>
      <c r="D42" s="46">
        <v>5.29</v>
      </c>
      <c r="F42" s="73">
        <v>6016.9688368860052</v>
      </c>
      <c r="G42" s="73">
        <v>4486.8222891566265</v>
      </c>
      <c r="H42" s="105"/>
      <c r="I42" s="114"/>
      <c r="J42" s="114"/>
      <c r="K42" s="114"/>
    </row>
    <row r="43" spans="1:11" s="1" customFormat="1" x14ac:dyDescent="0.2">
      <c r="A43" s="37">
        <v>38077</v>
      </c>
      <c r="B43" s="29">
        <v>36.29</v>
      </c>
      <c r="C43" s="29">
        <v>31.95</v>
      </c>
      <c r="D43" s="46">
        <v>4.34</v>
      </c>
      <c r="F43" s="73">
        <v>6123.1493280815566</v>
      </c>
      <c r="G43" s="73">
        <v>3927.5602409638554</v>
      </c>
      <c r="H43" s="105"/>
      <c r="I43" s="114"/>
      <c r="J43" s="114"/>
      <c r="K43" s="114"/>
    </row>
    <row r="44" spans="1:11" s="1" customFormat="1" x14ac:dyDescent="0.2">
      <c r="A44" s="37">
        <v>38168</v>
      </c>
      <c r="B44" s="29">
        <v>38.58</v>
      </c>
      <c r="C44" s="29">
        <v>33.229999999999997</v>
      </c>
      <c r="D44" s="46">
        <v>5.35</v>
      </c>
      <c r="F44" s="73">
        <v>6653.628938832253</v>
      </c>
      <c r="G44" s="73">
        <v>4500.228799814643</v>
      </c>
      <c r="H44" s="105"/>
      <c r="I44" s="114"/>
      <c r="J44" s="114"/>
      <c r="K44" s="114"/>
    </row>
    <row r="45" spans="1:11" s="1" customFormat="1" x14ac:dyDescent="0.2">
      <c r="A45" s="37">
        <v>38260</v>
      </c>
      <c r="B45" s="29">
        <v>39.96</v>
      </c>
      <c r="C45" s="29">
        <v>34.369999999999997</v>
      </c>
      <c r="D45" s="46">
        <v>5.59</v>
      </c>
      <c r="F45" s="73">
        <v>7061.6803753475442</v>
      </c>
      <c r="G45" s="73">
        <v>4756.2847544022243</v>
      </c>
      <c r="H45" s="105"/>
      <c r="I45" s="114"/>
      <c r="J45" s="114"/>
      <c r="K45" s="114"/>
    </row>
    <row r="46" spans="1:11" s="1" customFormat="1" x14ac:dyDescent="0.2">
      <c r="A46" s="37">
        <v>38352</v>
      </c>
      <c r="B46" s="29">
        <v>42.14</v>
      </c>
      <c r="C46" s="29">
        <v>35.659999999999997</v>
      </c>
      <c r="D46" s="46">
        <v>6.49</v>
      </c>
      <c r="F46" s="73">
        <v>7678.5188832252088</v>
      </c>
      <c r="G46" s="73">
        <v>5035.5943002780359</v>
      </c>
      <c r="H46" s="105"/>
      <c r="I46" s="114"/>
      <c r="J46" s="114"/>
      <c r="K46" s="114"/>
    </row>
    <row r="47" spans="1:11" s="1" customFormat="1" x14ac:dyDescent="0.2">
      <c r="A47" s="37">
        <v>38442</v>
      </c>
      <c r="B47" s="29">
        <v>43.26</v>
      </c>
      <c r="C47" s="29">
        <v>36.869999999999997</v>
      </c>
      <c r="D47" s="46">
        <v>6.39</v>
      </c>
      <c r="F47" s="73">
        <v>8080.1494439295648</v>
      </c>
      <c r="G47" s="73">
        <v>4385.6696014828549</v>
      </c>
      <c r="H47" s="105"/>
      <c r="I47" s="114"/>
      <c r="J47" s="114"/>
      <c r="K47" s="114"/>
    </row>
    <row r="48" spans="1:11" s="1" customFormat="1" x14ac:dyDescent="0.2">
      <c r="A48" s="37">
        <v>38533</v>
      </c>
      <c r="B48" s="29">
        <v>46.45</v>
      </c>
      <c r="C48" s="29">
        <v>38.46</v>
      </c>
      <c r="D48" s="46">
        <v>7.99</v>
      </c>
      <c r="F48" s="73">
        <v>8987.8012048192777</v>
      </c>
      <c r="G48" s="73">
        <v>5170.6817655236337</v>
      </c>
      <c r="H48" s="105"/>
      <c r="I48" s="114"/>
      <c r="J48" s="114"/>
      <c r="K48" s="114"/>
    </row>
    <row r="49" spans="1:11" s="1" customFormat="1" x14ac:dyDescent="0.2">
      <c r="A49" s="37">
        <v>38625</v>
      </c>
      <c r="B49" s="29">
        <v>49.21</v>
      </c>
      <c r="C49" s="29">
        <v>40.270000000000003</v>
      </c>
      <c r="D49" s="46">
        <v>8.94</v>
      </c>
      <c r="F49" s="73">
        <v>9922.6309082483785</v>
      </c>
      <c r="G49" s="73">
        <v>5570.7889249304917</v>
      </c>
      <c r="H49" s="105"/>
      <c r="I49" s="114"/>
      <c r="J49" s="114"/>
      <c r="K49" s="114"/>
    </row>
    <row r="50" spans="1:11" s="1" customFormat="1" x14ac:dyDescent="0.2">
      <c r="A50" s="37">
        <v>38717</v>
      </c>
      <c r="B50" s="29">
        <v>51.9</v>
      </c>
      <c r="C50" s="29">
        <v>42.21</v>
      </c>
      <c r="D50" s="46">
        <v>9.69</v>
      </c>
      <c r="F50" s="73">
        <v>10889.289851714551</v>
      </c>
      <c r="G50" s="73">
        <v>5852.7803521779424</v>
      </c>
      <c r="H50" s="105"/>
      <c r="I50" s="114"/>
      <c r="J50" s="114"/>
      <c r="K50" s="114"/>
    </row>
    <row r="51" spans="1:11" s="1" customFormat="1" x14ac:dyDescent="0.2">
      <c r="A51" s="37">
        <v>38807</v>
      </c>
      <c r="B51" s="29">
        <v>55.5</v>
      </c>
      <c r="C51" s="29">
        <v>44.47</v>
      </c>
      <c r="D51" s="46">
        <v>11.03</v>
      </c>
      <c r="F51" s="73">
        <v>12002.841172381837</v>
      </c>
      <c r="G51" s="73">
        <v>5034.3199721964784</v>
      </c>
      <c r="H51" s="105"/>
      <c r="I51" s="114"/>
      <c r="J51" s="114"/>
      <c r="K51" s="114"/>
    </row>
    <row r="52" spans="1:11" s="1" customFormat="1" x14ac:dyDescent="0.2">
      <c r="A52" s="37">
        <v>38898</v>
      </c>
      <c r="B52" s="29">
        <v>58.85</v>
      </c>
      <c r="C52" s="29">
        <v>46.84</v>
      </c>
      <c r="D52" s="46">
        <v>12.01</v>
      </c>
      <c r="F52" s="73">
        <v>13145.551436515292</v>
      </c>
      <c r="G52" s="73">
        <v>5880.6939295644115</v>
      </c>
      <c r="H52" s="105"/>
      <c r="I52" s="114"/>
      <c r="J52" s="114"/>
      <c r="K52" s="114"/>
    </row>
    <row r="53" spans="1:11" s="1" customFormat="1" x14ac:dyDescent="0.2">
      <c r="A53" s="37">
        <v>38990</v>
      </c>
      <c r="B53" s="29">
        <v>61.29</v>
      </c>
      <c r="C53" s="29">
        <v>49.1</v>
      </c>
      <c r="D53" s="46">
        <v>12.19</v>
      </c>
      <c r="F53" s="73">
        <v>14230.899559777572</v>
      </c>
      <c r="G53" s="73">
        <v>6450.3620250231706</v>
      </c>
      <c r="H53" s="105"/>
      <c r="I53" s="114"/>
      <c r="J53" s="114"/>
      <c r="K53" s="114"/>
    </row>
    <row r="54" spans="1:11" s="1" customFormat="1" x14ac:dyDescent="0.2">
      <c r="A54" s="37">
        <v>39082</v>
      </c>
      <c r="B54" s="29">
        <v>64.69</v>
      </c>
      <c r="C54" s="29">
        <v>51.5</v>
      </c>
      <c r="D54" s="46">
        <v>13.19</v>
      </c>
      <c r="F54" s="73">
        <v>15560.881024096387</v>
      </c>
      <c r="G54" s="73">
        <v>6687.9170528266923</v>
      </c>
      <c r="H54" s="105"/>
      <c r="I54" s="114"/>
      <c r="J54" s="114"/>
      <c r="K54" s="114"/>
    </row>
    <row r="55" spans="1:11" s="1" customFormat="1" x14ac:dyDescent="0.2">
      <c r="A55" s="37">
        <v>39172</v>
      </c>
      <c r="B55" s="29">
        <v>74.13</v>
      </c>
      <c r="C55" s="29">
        <v>55.43</v>
      </c>
      <c r="D55" s="46">
        <v>18.7</v>
      </c>
      <c r="F55" s="73">
        <v>18562.969184430029</v>
      </c>
      <c r="G55" s="73">
        <v>6023.8038693234485</v>
      </c>
      <c r="H55" s="105"/>
      <c r="I55" s="114"/>
      <c r="J55" s="114"/>
      <c r="K55" s="114"/>
    </row>
    <row r="56" spans="1:11" s="1" customFormat="1" x14ac:dyDescent="0.2">
      <c r="A56" s="37">
        <v>39263</v>
      </c>
      <c r="B56" s="29">
        <v>77.099999999999994</v>
      </c>
      <c r="C56" s="29">
        <v>59.02</v>
      </c>
      <c r="D56" s="46">
        <v>18.079999999999998</v>
      </c>
      <c r="F56" s="73">
        <v>20301.479958294716</v>
      </c>
      <c r="G56" s="73">
        <v>7168.7615848007417</v>
      </c>
      <c r="H56" s="105"/>
      <c r="I56" s="114"/>
      <c r="J56" s="114"/>
      <c r="K56" s="114"/>
    </row>
    <row r="57" spans="1:11" s="1" customFormat="1" x14ac:dyDescent="0.2">
      <c r="A57" s="37">
        <v>39355</v>
      </c>
      <c r="B57" s="29">
        <v>80.09</v>
      </c>
      <c r="C57" s="29">
        <v>62.31</v>
      </c>
      <c r="D57" s="46">
        <v>17.77</v>
      </c>
      <c r="F57" s="73">
        <v>22189.880676552366</v>
      </c>
      <c r="G57" s="73">
        <v>7826.78405931418</v>
      </c>
      <c r="H57" s="105"/>
      <c r="I57" s="114"/>
      <c r="J57" s="114"/>
      <c r="K57" s="114"/>
    </row>
    <row r="58" spans="1:11" s="1" customFormat="1" x14ac:dyDescent="0.2">
      <c r="A58" s="37">
        <v>39447</v>
      </c>
      <c r="B58" s="29">
        <v>83.1</v>
      </c>
      <c r="C58" s="29">
        <v>65.27</v>
      </c>
      <c r="D58" s="46">
        <v>17.829999999999998</v>
      </c>
      <c r="F58" s="73">
        <v>24108.598818350325</v>
      </c>
      <c r="G58" s="73">
        <v>7991.8703660797046</v>
      </c>
      <c r="H58" s="105"/>
      <c r="I58" s="114"/>
      <c r="J58" s="114"/>
      <c r="K58" s="114"/>
    </row>
    <row r="59" spans="1:11" s="1" customFormat="1" x14ac:dyDescent="0.2">
      <c r="A59" s="37">
        <v>39538</v>
      </c>
      <c r="B59" s="29">
        <v>88.56</v>
      </c>
      <c r="C59" s="29">
        <v>68.5</v>
      </c>
      <c r="D59" s="46">
        <v>20.059999999999999</v>
      </c>
      <c r="F59" s="73">
        <v>26698.499768303987</v>
      </c>
      <c r="G59" s="73">
        <v>7158.6075069508815</v>
      </c>
      <c r="H59" s="105"/>
      <c r="I59" s="114"/>
      <c r="J59" s="114"/>
      <c r="K59" s="114"/>
    </row>
    <row r="60" spans="1:11" s="1" customFormat="1" x14ac:dyDescent="0.2">
      <c r="A60" s="37">
        <v>39629</v>
      </c>
      <c r="B60" s="29">
        <v>87.2</v>
      </c>
      <c r="C60" s="29">
        <v>70.59</v>
      </c>
      <c r="D60" s="46">
        <v>16.61</v>
      </c>
      <c r="F60" s="73">
        <v>27426.039735866547</v>
      </c>
      <c r="G60" s="73">
        <v>8474.0123957367941</v>
      </c>
      <c r="H60" s="105"/>
      <c r="I60" s="114"/>
      <c r="J60" s="114"/>
      <c r="K60" s="114"/>
    </row>
    <row r="61" spans="1:11" s="1" customFormat="1" x14ac:dyDescent="0.2">
      <c r="A61" s="37">
        <v>39721</v>
      </c>
      <c r="B61" s="29">
        <v>87.94</v>
      </c>
      <c r="C61" s="29">
        <v>72.28</v>
      </c>
      <c r="D61" s="46">
        <v>15.66</v>
      </c>
      <c r="F61" s="73">
        <v>28455.830050973123</v>
      </c>
      <c r="G61" s="73">
        <v>8732.4055838739569</v>
      </c>
      <c r="H61" s="105"/>
      <c r="I61" s="114"/>
      <c r="J61" s="114"/>
      <c r="K61" s="114"/>
    </row>
    <row r="62" spans="1:11" s="1" customFormat="1" x14ac:dyDescent="0.2">
      <c r="A62" s="37">
        <v>39813</v>
      </c>
      <c r="B62" s="29">
        <v>84.34</v>
      </c>
      <c r="C62" s="29">
        <v>72.67</v>
      </c>
      <c r="D62" s="46">
        <v>11.68</v>
      </c>
      <c r="F62" s="73">
        <v>27546.591172381835</v>
      </c>
      <c r="G62" s="73">
        <v>8295.0417052826688</v>
      </c>
      <c r="H62" s="105"/>
      <c r="I62" s="114"/>
      <c r="J62" s="114"/>
      <c r="K62" s="114"/>
    </row>
    <row r="63" spans="1:11" s="1" customFormat="1" x14ac:dyDescent="0.2">
      <c r="A63" s="37">
        <v>39903</v>
      </c>
      <c r="B63" s="29">
        <v>81.790000000000006</v>
      </c>
      <c r="C63" s="29">
        <v>72.36</v>
      </c>
      <c r="D63" s="46">
        <v>9.43</v>
      </c>
      <c r="F63" s="73">
        <v>26079.321130676552</v>
      </c>
      <c r="G63" s="73">
        <v>6385.8955050973127</v>
      </c>
      <c r="H63" s="105"/>
      <c r="I63" s="114"/>
      <c r="J63" s="114"/>
      <c r="K63" s="114"/>
    </row>
    <row r="64" spans="1:11" s="1" customFormat="1" x14ac:dyDescent="0.2">
      <c r="A64" s="37">
        <v>39994</v>
      </c>
      <c r="B64" s="29">
        <v>82.4</v>
      </c>
      <c r="C64" s="29">
        <v>72.53</v>
      </c>
      <c r="D64" s="46">
        <v>9.8699999999999992</v>
      </c>
      <c r="F64" s="73">
        <v>25107.260773864691</v>
      </c>
      <c r="G64" s="73">
        <v>7056.2528962001861</v>
      </c>
      <c r="H64" s="105"/>
      <c r="I64" s="114"/>
      <c r="J64" s="114"/>
      <c r="K64" s="114"/>
    </row>
    <row r="65" spans="1:11" s="1" customFormat="1" x14ac:dyDescent="0.2">
      <c r="A65" s="37">
        <v>40086</v>
      </c>
      <c r="B65" s="29">
        <v>84.74</v>
      </c>
      <c r="C65" s="29">
        <v>73.47</v>
      </c>
      <c r="D65" s="46">
        <v>11.27</v>
      </c>
      <c r="F65" s="73">
        <v>24194.639133456905</v>
      </c>
      <c r="G65" s="73">
        <v>6815.8161492122344</v>
      </c>
      <c r="H65" s="105"/>
      <c r="I65" s="114"/>
      <c r="J65" s="114"/>
      <c r="K65" s="114"/>
    </row>
    <row r="66" spans="1:11" s="1" customFormat="1" x14ac:dyDescent="0.2">
      <c r="A66" s="37">
        <v>40178</v>
      </c>
      <c r="B66" s="29">
        <v>86.76</v>
      </c>
      <c r="C66" s="29">
        <v>75.010000000000005</v>
      </c>
      <c r="D66" s="46">
        <v>11.74</v>
      </c>
      <c r="F66" s="73">
        <v>23335.110634847082</v>
      </c>
      <c r="G66" s="73">
        <v>6639.0494670991666</v>
      </c>
      <c r="H66" s="105"/>
      <c r="I66" s="114"/>
      <c r="J66" s="114"/>
      <c r="K66" s="114"/>
    </row>
    <row r="67" spans="1:11" s="1" customFormat="1" x14ac:dyDescent="0.2">
      <c r="A67" s="37">
        <v>40268</v>
      </c>
      <c r="B67" s="29">
        <v>87.7</v>
      </c>
      <c r="C67" s="29">
        <v>76.62</v>
      </c>
      <c r="D67" s="46">
        <v>11.08</v>
      </c>
      <c r="F67" s="73">
        <v>23500.028962001852</v>
      </c>
      <c r="G67" s="73">
        <v>6285.0527108433735</v>
      </c>
      <c r="H67" s="105"/>
      <c r="I67" s="114"/>
      <c r="J67" s="114"/>
      <c r="K67" s="114"/>
    </row>
    <row r="68" spans="1:11" s="1" customFormat="1" x14ac:dyDescent="0.2">
      <c r="A68" s="37">
        <v>40359</v>
      </c>
      <c r="B68" s="29">
        <v>85.94</v>
      </c>
      <c r="C68" s="29">
        <v>77.48</v>
      </c>
      <c r="D68" s="46">
        <v>8.4700000000000006</v>
      </c>
      <c r="F68" s="73">
        <v>23087.088739573683</v>
      </c>
      <c r="G68" s="73">
        <v>7123.598239110288</v>
      </c>
      <c r="H68" s="105"/>
      <c r="I68" s="114"/>
      <c r="J68" s="114"/>
      <c r="K68" s="114"/>
    </row>
    <row r="69" spans="1:11" s="1" customFormat="1" x14ac:dyDescent="0.2">
      <c r="A69" s="37">
        <v>40451</v>
      </c>
      <c r="B69" s="29">
        <v>82.71</v>
      </c>
      <c r="C69" s="29">
        <v>77.37</v>
      </c>
      <c r="D69" s="46">
        <v>5.34</v>
      </c>
      <c r="F69" s="73">
        <v>22651.549467099168</v>
      </c>
      <c r="G69" s="73">
        <v>7340.5265291936976</v>
      </c>
      <c r="H69" s="105"/>
      <c r="I69" s="114"/>
      <c r="J69" s="114"/>
      <c r="K69" s="114"/>
    </row>
    <row r="70" spans="1:11" s="1" customFormat="1" x14ac:dyDescent="0.2">
      <c r="A70" s="37">
        <v>40543</v>
      </c>
      <c r="B70" s="29">
        <v>78.459999999999994</v>
      </c>
      <c r="C70" s="29">
        <v>76.37</v>
      </c>
      <c r="D70" s="46">
        <v>2.09</v>
      </c>
      <c r="F70" s="73">
        <v>21994.54935125116</v>
      </c>
      <c r="G70" s="73">
        <v>7284.6559314179794</v>
      </c>
      <c r="H70" s="105"/>
      <c r="I70" s="114"/>
      <c r="J70" s="114"/>
      <c r="K70" s="114"/>
    </row>
    <row r="71" spans="1:11" s="1" customFormat="1" x14ac:dyDescent="0.2">
      <c r="A71" s="37">
        <v>40633</v>
      </c>
      <c r="B71" s="29">
        <v>76.5</v>
      </c>
      <c r="C71" s="29">
        <v>75.33</v>
      </c>
      <c r="D71" s="46">
        <v>1.17</v>
      </c>
      <c r="F71" s="73">
        <v>21926.529193697868</v>
      </c>
      <c r="G71" s="73">
        <v>6914.7213855421696</v>
      </c>
      <c r="H71" s="105"/>
      <c r="I71" s="114"/>
      <c r="J71" s="114"/>
      <c r="K71" s="114"/>
    </row>
    <row r="72" spans="1:11" s="1" customFormat="1" x14ac:dyDescent="0.2">
      <c r="A72" s="37">
        <v>40724</v>
      </c>
      <c r="B72" s="29">
        <v>74.77</v>
      </c>
      <c r="C72" s="29">
        <v>74.459999999999994</v>
      </c>
      <c r="D72" s="46">
        <v>0.31</v>
      </c>
      <c r="F72" s="73">
        <v>22078.51019462465</v>
      </c>
      <c r="G72" s="73">
        <v>7987.2740963855422</v>
      </c>
      <c r="H72" s="105"/>
      <c r="I72" s="114"/>
      <c r="J72" s="114"/>
      <c r="K72" s="114"/>
    </row>
    <row r="73" spans="1:11" s="1" customFormat="1" x14ac:dyDescent="0.2">
      <c r="A73" s="37">
        <v>40816</v>
      </c>
      <c r="B73" s="29">
        <v>73.31</v>
      </c>
      <c r="C73" s="29">
        <v>73.83</v>
      </c>
      <c r="D73" s="46">
        <v>-0.51</v>
      </c>
      <c r="F73" s="73">
        <v>22400.081093605189</v>
      </c>
      <c r="G73" s="73">
        <v>8366.8877432808149</v>
      </c>
      <c r="H73" s="105"/>
      <c r="I73" s="114"/>
      <c r="J73" s="114"/>
      <c r="K73" s="114"/>
    </row>
    <row r="74" spans="1:11" s="1" customFormat="1" x14ac:dyDescent="0.2">
      <c r="A74" s="37">
        <v>40908</v>
      </c>
      <c r="B74" s="29">
        <v>68.61</v>
      </c>
      <c r="C74" s="29">
        <v>72.59</v>
      </c>
      <c r="D74" s="46">
        <v>-3.98</v>
      </c>
      <c r="F74" s="73">
        <v>21487.639017608901</v>
      </c>
      <c r="G74" s="73">
        <v>8048.2883456904547</v>
      </c>
      <c r="H74" s="105"/>
      <c r="I74" s="114"/>
      <c r="J74" s="114"/>
      <c r="K74" s="114"/>
    </row>
    <row r="75" spans="1:11" s="1" customFormat="1" x14ac:dyDescent="0.2">
      <c r="A75" s="37">
        <v>40999</v>
      </c>
      <c r="B75" s="29">
        <v>67.569999999999993</v>
      </c>
      <c r="C75" s="29">
        <v>71.61</v>
      </c>
      <c r="D75" s="46">
        <v>-4.04</v>
      </c>
      <c r="F75" s="73">
        <v>21555.439063948099</v>
      </c>
      <c r="G75" s="73">
        <v>7496.9068582020391</v>
      </c>
      <c r="H75" s="105"/>
      <c r="I75" s="114"/>
      <c r="J75" s="114"/>
      <c r="K75" s="114"/>
    </row>
    <row r="76" spans="1:11" s="1" customFormat="1" x14ac:dyDescent="0.2">
      <c r="A76" s="37">
        <v>41090</v>
      </c>
      <c r="B76" s="29">
        <v>67.62</v>
      </c>
      <c r="C76" s="29">
        <v>71.099999999999994</v>
      </c>
      <c r="D76" s="46">
        <v>-3.48</v>
      </c>
      <c r="F76" s="73">
        <v>21806.869786839667</v>
      </c>
      <c r="G76" s="73">
        <v>8338.5773864689527</v>
      </c>
      <c r="H76" s="105"/>
      <c r="I76" s="114"/>
      <c r="J76" s="114"/>
      <c r="K76" s="114"/>
    </row>
    <row r="77" spans="1:11" s="1" customFormat="1" x14ac:dyDescent="0.2">
      <c r="A77" s="37">
        <v>41182</v>
      </c>
      <c r="B77" s="29">
        <v>66.599999999999994</v>
      </c>
      <c r="C77" s="29">
        <v>70.7</v>
      </c>
      <c r="D77" s="46">
        <v>-4.0999999999999996</v>
      </c>
      <c r="F77" s="73">
        <v>21886.579008341057</v>
      </c>
      <c r="G77" s="73">
        <v>8978.2640176088971</v>
      </c>
      <c r="H77" s="105"/>
      <c r="I77" s="114"/>
      <c r="J77" s="114"/>
      <c r="K77" s="114"/>
    </row>
    <row r="78" spans="1:11" s="1" customFormat="1" x14ac:dyDescent="0.2">
      <c r="A78" s="37">
        <v>41274</v>
      </c>
      <c r="B78" s="29">
        <v>65.28</v>
      </c>
      <c r="C78" s="29">
        <v>70.34</v>
      </c>
      <c r="D78" s="46">
        <v>-5.0599999999999996</v>
      </c>
      <c r="F78" s="73">
        <v>21809.490848007415</v>
      </c>
      <c r="G78" s="73">
        <v>8596.4145041705287</v>
      </c>
      <c r="H78" s="105"/>
      <c r="I78" s="114"/>
      <c r="J78" s="114"/>
      <c r="K78" s="114"/>
    </row>
    <row r="79" spans="1:11" s="1" customFormat="1" x14ac:dyDescent="0.2">
      <c r="A79" s="37">
        <v>41364</v>
      </c>
      <c r="B79" s="29">
        <v>66.11</v>
      </c>
      <c r="C79" s="29">
        <v>70.33</v>
      </c>
      <c r="D79" s="46">
        <v>-4.22</v>
      </c>
      <c r="F79" s="73">
        <v>22231.698911028732</v>
      </c>
      <c r="G79" s="73">
        <v>7715.5583873957366</v>
      </c>
      <c r="H79" s="105"/>
      <c r="I79" s="114"/>
      <c r="J79" s="114"/>
      <c r="K79" s="114"/>
    </row>
    <row r="80" spans="1:11" s="1" customFormat="1" x14ac:dyDescent="0.2">
      <c r="A80" s="37">
        <v>41455</v>
      </c>
      <c r="B80" s="29">
        <v>63.82</v>
      </c>
      <c r="C80" s="29">
        <v>69.86</v>
      </c>
      <c r="D80" s="46">
        <v>-6.04</v>
      </c>
      <c r="F80" s="73">
        <v>21745.18941149212</v>
      </c>
      <c r="G80" s="73">
        <v>8784.2591519925863</v>
      </c>
      <c r="H80" s="105"/>
      <c r="I80" s="114"/>
      <c r="J80" s="114"/>
      <c r="K80" s="114"/>
    </row>
    <row r="81" spans="1:11" s="1" customFormat="1" x14ac:dyDescent="0.2">
      <c r="A81" s="37">
        <v>41547</v>
      </c>
      <c r="B81" s="29">
        <v>63.48</v>
      </c>
      <c r="C81" s="29">
        <v>69.5</v>
      </c>
      <c r="D81" s="46">
        <v>-6.02</v>
      </c>
      <c r="F81" s="73">
        <v>21983.219416126045</v>
      </c>
      <c r="G81" s="73">
        <v>9532.3389712696953</v>
      </c>
      <c r="H81" s="105"/>
      <c r="I81" s="114"/>
      <c r="J81" s="114"/>
      <c r="K81" s="114"/>
    </row>
    <row r="82" spans="1:11" s="1" customFormat="1" x14ac:dyDescent="0.2">
      <c r="A82" s="37">
        <v>41639</v>
      </c>
      <c r="B82" s="29">
        <v>62.3</v>
      </c>
      <c r="C82" s="29">
        <v>69.03</v>
      </c>
      <c r="D82" s="46">
        <v>-6.73</v>
      </c>
      <c r="F82" s="73">
        <v>21831.25</v>
      </c>
      <c r="G82" s="73">
        <v>9007.3853104726604</v>
      </c>
      <c r="H82" s="105"/>
      <c r="I82" s="114"/>
      <c r="J82" s="114"/>
      <c r="K82" s="114"/>
    </row>
    <row r="83" spans="1:11" s="1" customFormat="1" x14ac:dyDescent="0.2">
      <c r="A83" s="37">
        <v>41729</v>
      </c>
      <c r="B83" s="29">
        <v>61.84</v>
      </c>
      <c r="C83" s="29">
        <v>68.599999999999994</v>
      </c>
      <c r="D83" s="46">
        <v>-6.76</v>
      </c>
      <c r="F83" s="73">
        <v>21960.469763670066</v>
      </c>
      <c r="G83" s="73">
        <v>8187.195898980538</v>
      </c>
      <c r="H83" s="105"/>
      <c r="I83" s="114"/>
      <c r="J83" s="114"/>
      <c r="K83" s="114"/>
    </row>
    <row r="84" spans="1:11" s="1" customFormat="1" x14ac:dyDescent="0.2">
      <c r="A84" s="37">
        <v>41820</v>
      </c>
      <c r="B84" s="29">
        <v>61.06</v>
      </c>
      <c r="C84" s="29">
        <v>68.2</v>
      </c>
      <c r="D84" s="46">
        <v>-7.15</v>
      </c>
      <c r="F84" s="73">
        <v>21941.850092678407</v>
      </c>
      <c r="G84" s="73">
        <v>9209.0824837812797</v>
      </c>
      <c r="H84" s="105"/>
      <c r="I84" s="114"/>
      <c r="J84" s="114"/>
      <c r="K84" s="114"/>
    </row>
    <row r="85" spans="1:11" s="1" customFormat="1" x14ac:dyDescent="0.2">
      <c r="A85" s="37">
        <v>41912</v>
      </c>
      <c r="B85" s="29">
        <v>60.18</v>
      </c>
      <c r="C85" s="29">
        <v>67.739999999999995</v>
      </c>
      <c r="D85" s="46">
        <v>-7.57</v>
      </c>
      <c r="F85" s="73">
        <v>21846.220458758111</v>
      </c>
      <c r="G85" s="73">
        <v>9899.7943697868413</v>
      </c>
      <c r="H85" s="105"/>
      <c r="I85" s="114"/>
      <c r="J85" s="114"/>
      <c r="K85" s="114"/>
    </row>
    <row r="86" spans="1:11" s="1" customFormat="1" x14ac:dyDescent="0.2">
      <c r="A86" s="37">
        <v>42004</v>
      </c>
      <c r="B86" s="29">
        <v>58.34</v>
      </c>
      <c r="C86" s="29">
        <v>67.040000000000006</v>
      </c>
      <c r="D86" s="46">
        <v>-8.6999999999999993</v>
      </c>
      <c r="F86" s="73">
        <v>21340.920412418905</v>
      </c>
      <c r="G86" s="73">
        <v>9285.2380676552366</v>
      </c>
      <c r="H86" s="105"/>
      <c r="I86" s="114"/>
      <c r="J86" s="114"/>
      <c r="K86" s="114"/>
    </row>
    <row r="87" spans="1:11" s="1" customFormat="1" x14ac:dyDescent="0.2">
      <c r="A87" s="37">
        <v>42094</v>
      </c>
      <c r="B87" s="29">
        <v>59.63</v>
      </c>
      <c r="C87" s="29">
        <v>66.81</v>
      </c>
      <c r="D87" s="46">
        <v>-7.18</v>
      </c>
      <c r="F87" s="74">
        <v>21828.730305838741</v>
      </c>
      <c r="G87" s="74">
        <v>8211.9989573679341</v>
      </c>
      <c r="H87" s="105"/>
      <c r="I87" s="114"/>
      <c r="J87" s="114"/>
      <c r="K87" s="114"/>
    </row>
    <row r="88" spans="1:11" s="1" customFormat="1" x14ac:dyDescent="0.2">
      <c r="A88" s="37">
        <v>42185</v>
      </c>
      <c r="B88" s="29">
        <v>60.2</v>
      </c>
      <c r="C88" s="29">
        <v>66.81</v>
      </c>
      <c r="D88" s="46">
        <v>-6.61</v>
      </c>
      <c r="F88" s="74">
        <v>22132.150718257646</v>
      </c>
      <c r="G88" s="74">
        <v>9366.8790546802593</v>
      </c>
      <c r="H88" s="105"/>
      <c r="I88" s="114"/>
      <c r="J88" s="114"/>
      <c r="K88" s="114"/>
    </row>
    <row r="89" spans="1:11" s="1" customFormat="1" x14ac:dyDescent="0.2">
      <c r="A89" s="37">
        <v>42277</v>
      </c>
      <c r="B89" s="29">
        <v>60.96</v>
      </c>
      <c r="C89" s="29">
        <v>67.010000000000005</v>
      </c>
      <c r="D89" s="46">
        <v>-6.06</v>
      </c>
      <c r="F89" s="74">
        <v>22550.900718257646</v>
      </c>
      <c r="G89" s="74">
        <v>10131.131255792399</v>
      </c>
      <c r="H89" s="105"/>
      <c r="I89" s="114"/>
      <c r="J89" s="114"/>
      <c r="K89" s="114"/>
    </row>
    <row r="90" spans="1:11" s="1" customFormat="1" x14ac:dyDescent="0.2">
      <c r="A90" s="37">
        <v>42369</v>
      </c>
      <c r="B90" s="29">
        <v>59.93</v>
      </c>
      <c r="C90" s="29">
        <v>66.95</v>
      </c>
      <c r="D90" s="46">
        <v>-7.02</v>
      </c>
      <c r="F90" s="74">
        <v>22382.22891566265</v>
      </c>
      <c r="G90" s="74">
        <v>9635.6898748841522</v>
      </c>
      <c r="H90" s="105"/>
      <c r="I90" s="114"/>
      <c r="J90" s="114"/>
      <c r="K90" s="114"/>
    </row>
    <row r="91" spans="1:11" s="1" customFormat="1" x14ac:dyDescent="0.2">
      <c r="A91" s="37">
        <v>42460</v>
      </c>
      <c r="B91" s="29">
        <v>62.09</v>
      </c>
      <c r="C91" s="29">
        <v>67.27</v>
      </c>
      <c r="D91" s="46">
        <v>-5.18</v>
      </c>
      <c r="F91" s="74">
        <v>23407.220227062095</v>
      </c>
      <c r="G91" s="74">
        <v>8564.7155931417983</v>
      </c>
      <c r="H91" s="104"/>
      <c r="I91" s="113"/>
      <c r="J91" s="114"/>
      <c r="K91" s="114"/>
    </row>
    <row r="92" spans="1:11" s="1" customFormat="1" x14ac:dyDescent="0.2">
      <c r="A92" s="37">
        <v>42551</v>
      </c>
      <c r="B92" s="29">
        <v>63.48</v>
      </c>
      <c r="C92" s="29">
        <v>67.77</v>
      </c>
      <c r="D92" s="46">
        <v>-4.29</v>
      </c>
      <c r="F92" s="74">
        <v>24169.598586654309</v>
      </c>
      <c r="G92" s="74">
        <v>9742.8376969416131</v>
      </c>
      <c r="H92" s="104"/>
      <c r="I92" s="113"/>
      <c r="J92" s="114"/>
      <c r="K92" s="114"/>
    </row>
    <row r="93" spans="1:11" s="1" customFormat="1" x14ac:dyDescent="0.2">
      <c r="A93" s="37">
        <v>42643</v>
      </c>
      <c r="B93" s="29">
        <v>64.569999999999993</v>
      </c>
      <c r="C93" s="29">
        <v>68.34</v>
      </c>
      <c r="D93" s="46">
        <v>-3.76</v>
      </c>
      <c r="F93" s="74">
        <v>24806.389017608897</v>
      </c>
      <c r="G93" s="74">
        <v>10473.357854494903</v>
      </c>
      <c r="H93" s="104"/>
      <c r="I93" s="113"/>
      <c r="J93" s="114"/>
      <c r="K93" s="114"/>
    </row>
    <row r="94" spans="1:11" s="1" customFormat="1" x14ac:dyDescent="0.2">
      <c r="A94" s="37">
        <v>42735</v>
      </c>
      <c r="B94" s="29">
        <v>63.16</v>
      </c>
      <c r="C94" s="29">
        <v>68.41</v>
      </c>
      <c r="D94" s="46">
        <v>-5.25</v>
      </c>
      <c r="F94" s="74">
        <v>24563.36017145505</v>
      </c>
      <c r="G94" s="74">
        <v>10108.949258572753</v>
      </c>
      <c r="H94" s="104"/>
      <c r="I94" s="113"/>
      <c r="J94" s="114"/>
      <c r="K94" s="114"/>
    </row>
    <row r="95" spans="1:11" s="1" customFormat="1" x14ac:dyDescent="0.2">
      <c r="A95" s="37">
        <v>42825</v>
      </c>
      <c r="B95" s="29">
        <v>63.92</v>
      </c>
      <c r="C95" s="29">
        <v>68.489999999999995</v>
      </c>
      <c r="D95" s="46">
        <v>-4.57</v>
      </c>
      <c r="F95" s="74">
        <v>25336.819392956444</v>
      </c>
      <c r="G95" s="74">
        <v>9313.9278266913807</v>
      </c>
      <c r="H95" s="104"/>
      <c r="I95" s="113"/>
      <c r="J95" s="114"/>
      <c r="K95" s="114"/>
    </row>
    <row r="96" spans="1:11" s="1" customFormat="1" x14ac:dyDescent="0.2">
      <c r="A96" s="37">
        <v>42916</v>
      </c>
      <c r="B96" s="29">
        <v>64.09</v>
      </c>
      <c r="C96" s="29">
        <v>68.510000000000005</v>
      </c>
      <c r="D96" s="46">
        <v>-4.42</v>
      </c>
      <c r="F96" s="74">
        <v>25884.389481000926</v>
      </c>
      <c r="G96" s="74">
        <v>10490.978336422613</v>
      </c>
      <c r="H96" s="104"/>
      <c r="I96" s="113"/>
      <c r="J96" s="114"/>
      <c r="K96" s="114"/>
    </row>
    <row r="97" spans="1:11" s="1" customFormat="1" x14ac:dyDescent="0.2">
      <c r="A97" s="37">
        <v>43008</v>
      </c>
      <c r="B97" s="29">
        <v>64.87</v>
      </c>
      <c r="C97" s="29">
        <v>68.66</v>
      </c>
      <c r="D97" s="46">
        <v>-3.8</v>
      </c>
      <c r="F97" s="74">
        <v>26835.718836886004</v>
      </c>
      <c r="G97" s="74">
        <v>11455.392724745136</v>
      </c>
      <c r="H97" s="104"/>
      <c r="I97" s="113"/>
      <c r="J97" s="114"/>
      <c r="K97" s="114"/>
    </row>
    <row r="98" spans="1:11" s="1" customFormat="1" x14ac:dyDescent="0.2">
      <c r="A98" s="37">
        <v>43100</v>
      </c>
      <c r="B98" s="29">
        <v>64.36</v>
      </c>
      <c r="C98" s="29">
        <v>68.69</v>
      </c>
      <c r="D98" s="46">
        <v>-4.33</v>
      </c>
      <c r="F98" s="74">
        <v>27210.759383688601</v>
      </c>
      <c r="G98" s="74">
        <v>11016.001506024098</v>
      </c>
      <c r="H98" s="104"/>
      <c r="I98" s="113"/>
      <c r="J98" s="114"/>
      <c r="K98" s="114"/>
    </row>
    <row r="99" spans="1:11" s="1" customFormat="1" x14ac:dyDescent="0.2">
      <c r="A99" s="37">
        <v>43190</v>
      </c>
      <c r="B99" s="29">
        <v>62.49</v>
      </c>
      <c r="C99" s="29">
        <v>68.25</v>
      </c>
      <c r="D99" s="46">
        <v>-5.76</v>
      </c>
      <c r="F99" s="74">
        <v>26851.630560704358</v>
      </c>
      <c r="G99" s="74">
        <v>10009.244670991658</v>
      </c>
      <c r="H99" s="104"/>
      <c r="I99" s="113"/>
      <c r="J99" s="114"/>
      <c r="K99" s="114"/>
    </row>
    <row r="100" spans="1:11" s="1" customFormat="1" x14ac:dyDescent="0.2">
      <c r="A100" s="37">
        <v>43281</v>
      </c>
      <c r="B100" s="29">
        <v>64.09</v>
      </c>
      <c r="C100" s="29">
        <v>68.22</v>
      </c>
      <c r="D100" s="46">
        <v>-4.13</v>
      </c>
      <c r="F100" s="74">
        <v>28051.720342910103</v>
      </c>
      <c r="G100" s="74">
        <v>11288.809082483782</v>
      </c>
      <c r="H100" s="104"/>
      <c r="I100" s="113"/>
      <c r="J100" s="114"/>
      <c r="K100" s="114"/>
    </row>
    <row r="101" spans="1:11" s="1" customFormat="1" x14ac:dyDescent="0.2">
      <c r="A101" s="37">
        <v>43373</v>
      </c>
      <c r="B101" s="29">
        <v>64.510000000000005</v>
      </c>
      <c r="C101" s="29">
        <v>68.28</v>
      </c>
      <c r="D101" s="46">
        <v>-3.76</v>
      </c>
      <c r="F101" s="74">
        <v>28683.740732159407</v>
      </c>
      <c r="G101" s="74">
        <v>12146.695435588508</v>
      </c>
      <c r="H101" s="104"/>
      <c r="I101" s="113"/>
      <c r="J101" s="114"/>
      <c r="K101" s="114"/>
    </row>
    <row r="102" spans="1:11" s="1" customFormat="1" x14ac:dyDescent="0.2">
      <c r="A102" s="37">
        <v>43465</v>
      </c>
      <c r="B102" s="111">
        <v>63.08</v>
      </c>
      <c r="C102" s="111">
        <v>68.05</v>
      </c>
      <c r="D102" s="46">
        <v>-4.96</v>
      </c>
      <c r="F102" s="99">
        <v>28696.70122798888</v>
      </c>
      <c r="G102" s="74">
        <v>12046.321825764597</v>
      </c>
      <c r="H102" s="104"/>
      <c r="I102" s="113"/>
      <c r="J102" s="114"/>
      <c r="K102" s="114"/>
    </row>
    <row r="103" spans="1:11" s="1" customFormat="1" x14ac:dyDescent="0.2">
      <c r="A103" s="37">
        <v>43555</v>
      </c>
      <c r="B103" s="29">
        <v>63.08</v>
      </c>
      <c r="C103" s="29">
        <v>67.87</v>
      </c>
      <c r="D103" s="46">
        <v>-4.79</v>
      </c>
      <c r="F103" s="74">
        <v>29198.960264133457</v>
      </c>
      <c r="G103" s="74">
        <v>10809.308387395737</v>
      </c>
      <c r="H103" s="104"/>
      <c r="I103" s="113"/>
      <c r="J103" s="114"/>
      <c r="K103" s="114"/>
    </row>
    <row r="104" spans="1:11" s="1" customFormat="1" x14ac:dyDescent="0.2">
      <c r="A104" s="37">
        <v>43646</v>
      </c>
      <c r="B104" s="29">
        <v>64.08</v>
      </c>
      <c r="C104" s="29">
        <v>67.88</v>
      </c>
      <c r="D104" s="46">
        <v>-3.8</v>
      </c>
      <c r="F104" s="74">
        <v>30187.948911028732</v>
      </c>
      <c r="G104" s="74">
        <v>12109.151992585728</v>
      </c>
      <c r="H104" s="104"/>
      <c r="I104" s="113"/>
      <c r="J104" s="114"/>
      <c r="K104" s="114"/>
    </row>
    <row r="105" spans="1:11" s="1" customFormat="1" x14ac:dyDescent="0.2">
      <c r="A105" s="37">
        <v>43738</v>
      </c>
      <c r="B105" s="29">
        <v>63.79</v>
      </c>
      <c r="C105" s="29">
        <v>67.819999999999993</v>
      </c>
      <c r="D105" s="46">
        <v>-4.03</v>
      </c>
      <c r="F105" s="74">
        <v>30636.72092215014</v>
      </c>
      <c r="G105" s="74">
        <v>13060.872335495831</v>
      </c>
      <c r="I105" s="113"/>
      <c r="J105" s="114"/>
      <c r="K105" s="114"/>
    </row>
    <row r="106" spans="1:11" x14ac:dyDescent="0.2">
      <c r="A106" s="37">
        <v>43830</v>
      </c>
      <c r="B106" s="29">
        <v>62.1</v>
      </c>
      <c r="C106" s="29">
        <v>67.44</v>
      </c>
      <c r="D106" s="46">
        <v>-5.34</v>
      </c>
      <c r="F106" s="74">
        <v>30302.238762743284</v>
      </c>
      <c r="G106" s="74">
        <v>12818.037534754403</v>
      </c>
      <c r="I106" s="113"/>
      <c r="J106" s="114"/>
      <c r="K106" s="114"/>
    </row>
    <row r="107" spans="1:11" x14ac:dyDescent="0.2">
      <c r="A107" s="37">
        <v>43921</v>
      </c>
      <c r="B107" s="29">
        <v>62.8</v>
      </c>
      <c r="C107" s="29">
        <v>67.25</v>
      </c>
      <c r="D107" s="46">
        <v>-4.45</v>
      </c>
      <c r="F107" s="74">
        <v>30903.049698795181</v>
      </c>
      <c r="G107" s="74">
        <v>11218.26343836886</v>
      </c>
      <c r="J107" s="114"/>
      <c r="K107" s="114"/>
    </row>
    <row r="108" spans="1:11" x14ac:dyDescent="0.2">
      <c r="A108" s="37">
        <v>44012</v>
      </c>
      <c r="B108" s="29">
        <v>62.08</v>
      </c>
      <c r="C108" s="29">
        <v>66.92</v>
      </c>
      <c r="D108" s="46">
        <v>-4.84</v>
      </c>
      <c r="F108" s="74">
        <v>30215.129749768304</v>
      </c>
      <c r="G108" s="74">
        <v>11572.135658016681</v>
      </c>
      <c r="J108" s="114"/>
      <c r="K108" s="114"/>
    </row>
    <row r="109" spans="1:11" x14ac:dyDescent="0.2">
      <c r="A109" s="37">
        <v>44104</v>
      </c>
      <c r="G109" s="74">
        <v>13097.251506024097</v>
      </c>
      <c r="K109" s="114"/>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pageSetUpPr fitToPage="1"/>
  </sheetPr>
  <dimension ref="A1:I110"/>
  <sheetViews>
    <sheetView zoomScaleNormal="100" workbookViewId="0">
      <pane ySplit="6" topLeftCell="A100" activePane="bottomLeft" state="frozen"/>
      <selection activeCell="B1" sqref="B1"/>
      <selection pane="bottomLeft"/>
    </sheetView>
  </sheetViews>
  <sheetFormatPr defaultColWidth="8.85546875" defaultRowHeight="12.75" x14ac:dyDescent="0.2"/>
  <cols>
    <col min="1" max="1" width="24" style="84" customWidth="1"/>
    <col min="2" max="3" width="24" style="85" customWidth="1"/>
    <col min="4" max="4" width="25.140625" style="85" customWidth="1"/>
    <col min="5" max="5" width="8.85546875" style="79"/>
    <col min="6" max="7" width="13" style="79" customWidth="1"/>
    <col min="8" max="16384" width="8.85546875" style="79"/>
  </cols>
  <sheetData>
    <row r="1" spans="1:9" s="1" customFormat="1" ht="15" x14ac:dyDescent="0.25">
      <c r="A1" s="13" t="s">
        <v>74</v>
      </c>
      <c r="B1" s="3"/>
      <c r="C1" s="4"/>
      <c r="D1" s="42"/>
    </row>
    <row r="2" spans="1:9" s="1" customFormat="1" x14ac:dyDescent="0.2">
      <c r="A2" s="17" t="s">
        <v>8</v>
      </c>
      <c r="B2" s="3"/>
      <c r="C2" s="4"/>
      <c r="D2" s="42"/>
    </row>
    <row r="3" spans="1:9" s="1" customFormat="1" ht="89.25" customHeight="1" x14ac:dyDescent="0.2">
      <c r="A3" s="126" t="s">
        <v>75</v>
      </c>
      <c r="B3" s="126"/>
      <c r="C3" s="126"/>
      <c r="D3" s="126"/>
    </row>
    <row r="4" spans="1:9" s="1" customFormat="1" x14ac:dyDescent="0.2">
      <c r="A4" s="2"/>
      <c r="B4" s="3"/>
      <c r="C4" s="4"/>
      <c r="D4" s="42"/>
    </row>
    <row r="5" spans="1:9" s="5" customFormat="1" ht="39.75" x14ac:dyDescent="0.25">
      <c r="A5" s="14"/>
      <c r="B5" s="36" t="s">
        <v>32</v>
      </c>
      <c r="C5" s="65" t="s">
        <v>77</v>
      </c>
      <c r="D5" s="44" t="s">
        <v>34</v>
      </c>
      <c r="F5" s="91" t="s">
        <v>92</v>
      </c>
      <c r="G5" s="91" t="s">
        <v>93</v>
      </c>
    </row>
    <row r="6" spans="1:9" s="55" customFormat="1" ht="17.25" customHeight="1" x14ac:dyDescent="0.25">
      <c r="A6" s="52" t="s">
        <v>13</v>
      </c>
      <c r="B6" s="53" t="s">
        <v>12</v>
      </c>
      <c r="C6" s="54" t="s">
        <v>12</v>
      </c>
      <c r="D6" s="56" t="s">
        <v>31</v>
      </c>
      <c r="F6" s="92" t="s">
        <v>94</v>
      </c>
      <c r="G6" s="92" t="s">
        <v>94</v>
      </c>
    </row>
    <row r="7" spans="1:9" s="1" customFormat="1" x14ac:dyDescent="0.2">
      <c r="A7" s="37">
        <v>34789</v>
      </c>
      <c r="B7" s="29"/>
      <c r="C7" s="68"/>
      <c r="D7" s="68"/>
      <c r="F7" s="73"/>
      <c r="G7" s="76">
        <v>1548.2188368860054</v>
      </c>
      <c r="I7" s="110"/>
    </row>
    <row r="8" spans="1:9" s="1" customFormat="1" x14ac:dyDescent="0.2">
      <c r="A8" s="37">
        <v>34880</v>
      </c>
      <c r="B8" s="29"/>
      <c r="C8" s="68"/>
      <c r="D8" s="68"/>
      <c r="F8" s="73"/>
      <c r="G8" s="76">
        <v>1822.0951112140872</v>
      </c>
      <c r="I8" s="110"/>
    </row>
    <row r="9" spans="1:9" s="1" customFormat="1" x14ac:dyDescent="0.2">
      <c r="A9" s="37">
        <v>34972</v>
      </c>
      <c r="B9" s="29"/>
      <c r="C9" s="68"/>
      <c r="D9" s="68"/>
      <c r="F9" s="73"/>
      <c r="G9" s="76">
        <v>2223.6387859128822</v>
      </c>
      <c r="I9" s="110"/>
    </row>
    <row r="10" spans="1:9" s="1" customFormat="1" x14ac:dyDescent="0.2">
      <c r="A10" s="37">
        <v>35064</v>
      </c>
      <c r="B10" s="29">
        <v>22.44</v>
      </c>
      <c r="C10" s="68"/>
      <c r="D10" s="68"/>
      <c r="F10" s="73">
        <v>1741.3548424467101</v>
      </c>
      <c r="G10" s="76">
        <v>2166.9804216867469</v>
      </c>
      <c r="I10" s="110"/>
    </row>
    <row r="11" spans="1:9" s="1" customFormat="1" x14ac:dyDescent="0.2">
      <c r="A11" s="37">
        <v>35155</v>
      </c>
      <c r="B11" s="29">
        <v>21.52</v>
      </c>
      <c r="C11" s="68"/>
      <c r="D11" s="68"/>
      <c r="F11" s="73">
        <v>1768.3879749768305</v>
      </c>
      <c r="G11" s="76">
        <v>2003.3537998146433</v>
      </c>
      <c r="I11" s="110"/>
    </row>
    <row r="12" spans="1:9" s="1" customFormat="1" x14ac:dyDescent="0.2">
      <c r="A12" s="37">
        <v>35246</v>
      </c>
      <c r="B12" s="29">
        <v>21.75</v>
      </c>
      <c r="C12" s="68"/>
      <c r="D12" s="68"/>
      <c r="F12" s="73">
        <v>1889.7416589434661</v>
      </c>
      <c r="G12" s="76">
        <v>2293.483549582947</v>
      </c>
      <c r="I12" s="110"/>
    </row>
    <row r="13" spans="1:9" s="1" customFormat="1" x14ac:dyDescent="0.2">
      <c r="A13" s="37">
        <v>35338</v>
      </c>
      <c r="B13" s="29">
        <v>22.1</v>
      </c>
      <c r="C13" s="68"/>
      <c r="D13" s="68"/>
      <c r="F13" s="73">
        <v>2041.3403614457832</v>
      </c>
      <c r="G13" s="76">
        <v>2772.0111214087119</v>
      </c>
      <c r="I13" s="110"/>
    </row>
    <row r="14" spans="1:9" s="1" customFormat="1" x14ac:dyDescent="0.2">
      <c r="A14" s="37">
        <v>35430</v>
      </c>
      <c r="B14" s="29">
        <v>22.38</v>
      </c>
      <c r="C14" s="68"/>
      <c r="D14" s="68"/>
      <c r="F14" s="73">
        <v>2173.0218952734012</v>
      </c>
      <c r="G14" s="76">
        <v>2642.3018999073215</v>
      </c>
      <c r="I14" s="110"/>
    </row>
    <row r="15" spans="1:9" s="1" customFormat="1" x14ac:dyDescent="0.2">
      <c r="A15" s="37">
        <v>35520</v>
      </c>
      <c r="B15" s="29">
        <v>22.75</v>
      </c>
      <c r="C15" s="68"/>
      <c r="D15" s="68"/>
      <c r="F15" s="73">
        <v>2310.0208526413348</v>
      </c>
      <c r="G15" s="76">
        <v>2447.019810009268</v>
      </c>
      <c r="I15" s="110"/>
    </row>
    <row r="16" spans="1:9" s="1" customFormat="1" x14ac:dyDescent="0.2">
      <c r="A16" s="37">
        <v>35611</v>
      </c>
      <c r="B16" s="29">
        <v>20.440000000000001</v>
      </c>
      <c r="C16" s="68"/>
      <c r="D16" s="68"/>
      <c r="F16" s="73">
        <v>2191.2998146431883</v>
      </c>
      <c r="G16" s="76">
        <v>2858.2454819277114</v>
      </c>
      <c r="I16" s="110"/>
    </row>
    <row r="17" spans="1:9" s="1" customFormat="1" x14ac:dyDescent="0.2">
      <c r="A17" s="37">
        <v>35703</v>
      </c>
      <c r="B17" s="29">
        <v>20.88</v>
      </c>
      <c r="C17" s="68"/>
      <c r="D17" s="68"/>
      <c r="F17" s="73">
        <v>2328.3480074142726</v>
      </c>
      <c r="G17" s="76">
        <v>3204.4977988878591</v>
      </c>
      <c r="I17" s="110"/>
    </row>
    <row r="18" spans="1:9" s="1" customFormat="1" x14ac:dyDescent="0.2">
      <c r="A18" s="37">
        <v>35795</v>
      </c>
      <c r="B18" s="29">
        <v>23.32</v>
      </c>
      <c r="C18" s="68"/>
      <c r="D18" s="68"/>
      <c r="F18" s="73">
        <v>2734.2504633920298</v>
      </c>
      <c r="G18" s="76">
        <v>3212.6737720111214</v>
      </c>
      <c r="I18" s="110"/>
    </row>
    <row r="19" spans="1:9" s="1" customFormat="1" x14ac:dyDescent="0.2">
      <c r="A19" s="37">
        <v>35885</v>
      </c>
      <c r="B19" s="29">
        <v>22.4</v>
      </c>
      <c r="C19" s="68"/>
      <c r="D19" s="68"/>
      <c r="F19" s="73">
        <v>2713.6092446709918</v>
      </c>
      <c r="G19" s="76">
        <v>2839.5476135310473</v>
      </c>
      <c r="I19" s="110"/>
    </row>
    <row r="20" spans="1:9" s="1" customFormat="1" x14ac:dyDescent="0.2">
      <c r="A20" s="37">
        <v>35976</v>
      </c>
      <c r="B20" s="29">
        <v>23.57</v>
      </c>
      <c r="C20" s="68"/>
      <c r="D20" s="68"/>
      <c r="F20" s="73">
        <v>2956.4730074142726</v>
      </c>
      <c r="G20" s="76">
        <v>3288.9481000926785</v>
      </c>
      <c r="I20" s="110"/>
    </row>
    <row r="21" spans="1:9" s="1" customFormat="1" x14ac:dyDescent="0.2">
      <c r="A21" s="37">
        <v>36068</v>
      </c>
      <c r="B21" s="29">
        <v>24.55</v>
      </c>
      <c r="C21" s="68"/>
      <c r="D21" s="68"/>
      <c r="F21" s="73">
        <v>3148.7720111214089</v>
      </c>
      <c r="G21" s="76">
        <v>3483.8218257645972</v>
      </c>
      <c r="I21" s="110"/>
    </row>
    <row r="22" spans="1:9" s="1" customFormat="1" x14ac:dyDescent="0.2">
      <c r="A22" s="37">
        <v>36160</v>
      </c>
      <c r="B22" s="29">
        <v>25.39</v>
      </c>
      <c r="C22" s="68"/>
      <c r="D22" s="68"/>
      <c r="F22" s="73">
        <v>3306.2007645968488</v>
      </c>
      <c r="G22" s="76">
        <v>3408.6972891566265</v>
      </c>
      <c r="I22" s="110"/>
    </row>
    <row r="23" spans="1:9" s="1" customFormat="1" x14ac:dyDescent="0.2">
      <c r="A23" s="37">
        <v>36250</v>
      </c>
      <c r="B23" s="29">
        <v>26.64</v>
      </c>
      <c r="C23" s="68"/>
      <c r="D23" s="68"/>
      <c r="F23" s="73">
        <v>3466.0768072289156</v>
      </c>
      <c r="G23" s="76">
        <v>2827.5602409638554</v>
      </c>
      <c r="I23" s="110"/>
    </row>
    <row r="24" spans="1:9" s="1" customFormat="1" x14ac:dyDescent="0.2">
      <c r="A24" s="37">
        <v>36341</v>
      </c>
      <c r="B24" s="29">
        <v>28.43</v>
      </c>
      <c r="C24" s="68"/>
      <c r="D24" s="68"/>
      <c r="F24" s="73">
        <v>3703.2118860055612</v>
      </c>
      <c r="G24" s="76">
        <v>3307.1304448563487</v>
      </c>
      <c r="I24" s="110"/>
    </row>
    <row r="25" spans="1:9" s="1" customFormat="1" x14ac:dyDescent="0.2">
      <c r="A25" s="37">
        <v>36433</v>
      </c>
      <c r="B25" s="29">
        <v>30.05</v>
      </c>
      <c r="C25" s="68"/>
      <c r="D25" s="68"/>
      <c r="F25" s="73">
        <v>3859.3257645968488</v>
      </c>
      <c r="G25" s="76">
        <v>3297.8510194624655</v>
      </c>
      <c r="I25" s="110"/>
    </row>
    <row r="26" spans="1:9" s="1" customFormat="1" x14ac:dyDescent="0.2">
      <c r="A26" s="37">
        <v>36525</v>
      </c>
      <c r="B26" s="29">
        <v>29.82</v>
      </c>
      <c r="C26" s="68"/>
      <c r="D26" s="68"/>
      <c r="F26" s="73">
        <v>3790.3295875810936</v>
      </c>
      <c r="G26" s="76">
        <v>3278.0381139944393</v>
      </c>
      <c r="I26" s="110"/>
    </row>
    <row r="27" spans="1:9" s="1" customFormat="1" x14ac:dyDescent="0.2">
      <c r="A27" s="37">
        <v>36616</v>
      </c>
      <c r="B27" s="29">
        <v>28.12</v>
      </c>
      <c r="C27" s="68"/>
      <c r="D27" s="68"/>
      <c r="F27" s="73">
        <v>3631.4006024096389</v>
      </c>
      <c r="G27" s="76">
        <v>3032.8255329008343</v>
      </c>
      <c r="I27" s="110"/>
    </row>
    <row r="28" spans="1:9" s="1" customFormat="1" x14ac:dyDescent="0.2">
      <c r="A28" s="37">
        <v>36707</v>
      </c>
      <c r="B28" s="29">
        <v>29.34</v>
      </c>
      <c r="C28" s="68"/>
      <c r="D28" s="68"/>
      <c r="F28" s="73">
        <v>3808.9376737720113</v>
      </c>
      <c r="G28" s="76">
        <v>3373.7864921223359</v>
      </c>
      <c r="I28" s="110"/>
    </row>
    <row r="29" spans="1:9" s="1" customFormat="1" x14ac:dyDescent="0.2">
      <c r="A29" s="37">
        <v>36799</v>
      </c>
      <c r="B29" s="29">
        <v>28.96</v>
      </c>
      <c r="C29" s="68"/>
      <c r="D29" s="68"/>
      <c r="F29" s="73">
        <v>3795.4182113067654</v>
      </c>
      <c r="G29" s="76">
        <v>3423.1464318813719</v>
      </c>
      <c r="I29" s="110"/>
    </row>
    <row r="30" spans="1:9" s="1" customFormat="1" x14ac:dyDescent="0.2">
      <c r="A30" s="37">
        <v>36891</v>
      </c>
      <c r="B30" s="29">
        <v>30.17</v>
      </c>
      <c r="C30" s="68"/>
      <c r="D30" s="68"/>
      <c r="F30" s="73">
        <v>4028.0612835959223</v>
      </c>
      <c r="G30" s="76">
        <v>3521.6954355885077</v>
      </c>
      <c r="I30" s="110"/>
    </row>
    <row r="31" spans="1:9" s="1" customFormat="1" x14ac:dyDescent="0.2">
      <c r="A31" s="37">
        <v>36981</v>
      </c>
      <c r="B31" s="29">
        <v>29.27</v>
      </c>
      <c r="C31" s="29">
        <v>31.11</v>
      </c>
      <c r="D31" s="46">
        <v>-1.84</v>
      </c>
      <c r="F31" s="73">
        <v>3957.4287534754403</v>
      </c>
      <c r="G31" s="73">
        <v>3200.2867238183508</v>
      </c>
      <c r="I31" s="110"/>
    </row>
    <row r="32" spans="1:9" s="1" customFormat="1" x14ac:dyDescent="0.2">
      <c r="A32" s="37">
        <v>37072</v>
      </c>
      <c r="B32" s="29">
        <v>27.91</v>
      </c>
      <c r="C32" s="29">
        <v>30.95</v>
      </c>
      <c r="D32" s="46">
        <v>-3.04</v>
      </c>
      <c r="F32" s="73">
        <v>3829.9901529193703</v>
      </c>
      <c r="G32" s="73">
        <v>3576.3322520852644</v>
      </c>
      <c r="I32" s="110"/>
    </row>
    <row r="33" spans="1:9" s="1" customFormat="1" x14ac:dyDescent="0.2">
      <c r="A33" s="37">
        <v>37164</v>
      </c>
      <c r="B33" s="29">
        <v>27.01</v>
      </c>
      <c r="C33" s="29">
        <v>30.63</v>
      </c>
      <c r="D33" s="46">
        <v>-3.62</v>
      </c>
      <c r="F33" s="73">
        <v>3767.698679332716</v>
      </c>
      <c r="G33" s="73">
        <v>3649.649559777572</v>
      </c>
      <c r="I33" s="110"/>
    </row>
    <row r="34" spans="1:9" s="1" customFormat="1" x14ac:dyDescent="0.2">
      <c r="A34" s="37">
        <v>37256</v>
      </c>
      <c r="B34" s="29">
        <v>29.36</v>
      </c>
      <c r="C34" s="29">
        <v>30.79</v>
      </c>
      <c r="D34" s="46">
        <v>-1.43</v>
      </c>
      <c r="F34" s="73">
        <v>4162.1814179796111</v>
      </c>
      <c r="G34" s="73">
        <v>3750.7443234476368</v>
      </c>
      <c r="I34" s="110"/>
    </row>
    <row r="35" spans="1:9" s="1" customFormat="1" x14ac:dyDescent="0.2">
      <c r="A35" s="37">
        <v>37346</v>
      </c>
      <c r="B35" s="29">
        <v>28.74</v>
      </c>
      <c r="C35" s="29">
        <v>30.81</v>
      </c>
      <c r="D35" s="46">
        <v>-2.0699999999999998</v>
      </c>
      <c r="F35" s="73">
        <v>4112.3088507877665</v>
      </c>
      <c r="G35" s="73">
        <v>3333.1875579240036</v>
      </c>
      <c r="I35" s="110"/>
    </row>
    <row r="36" spans="1:9" s="1" customFormat="1" x14ac:dyDescent="0.2">
      <c r="A36" s="37">
        <v>37437</v>
      </c>
      <c r="B36" s="29">
        <v>27.67</v>
      </c>
      <c r="C36" s="29">
        <v>30.63</v>
      </c>
      <c r="D36" s="46">
        <v>-2.96</v>
      </c>
      <c r="F36" s="73">
        <v>4028.5044022242823</v>
      </c>
      <c r="G36" s="73">
        <v>3827.7803521779424</v>
      </c>
      <c r="I36" s="110"/>
    </row>
    <row r="37" spans="1:9" s="1" customFormat="1" x14ac:dyDescent="0.2">
      <c r="A37" s="37">
        <v>37529</v>
      </c>
      <c r="B37" s="29">
        <v>28.29</v>
      </c>
      <c r="C37" s="29">
        <v>30.57</v>
      </c>
      <c r="D37" s="46">
        <v>-2.2799999999999998</v>
      </c>
      <c r="F37" s="73">
        <v>4214.1044949026873</v>
      </c>
      <c r="G37" s="73">
        <v>3983.7783827618168</v>
      </c>
      <c r="I37" s="110"/>
    </row>
    <row r="38" spans="1:9" s="1" customFormat="1" x14ac:dyDescent="0.2">
      <c r="A38" s="37">
        <v>37621</v>
      </c>
      <c r="B38" s="29">
        <v>29.81</v>
      </c>
      <c r="C38" s="29">
        <v>30.75</v>
      </c>
      <c r="D38" s="46">
        <v>-0.93</v>
      </c>
      <c r="F38" s="73">
        <v>4526.280120481928</v>
      </c>
      <c r="G38" s="73">
        <v>4037.6419138090828</v>
      </c>
      <c r="I38" s="110"/>
    </row>
    <row r="39" spans="1:9" s="1" customFormat="1" x14ac:dyDescent="0.2">
      <c r="A39" s="37">
        <v>37711</v>
      </c>
      <c r="B39" s="29">
        <v>29.4</v>
      </c>
      <c r="C39" s="29">
        <v>30.84</v>
      </c>
      <c r="D39" s="46">
        <v>-1.44</v>
      </c>
      <c r="F39" s="73">
        <v>4572.9523864689527</v>
      </c>
      <c r="G39" s="73">
        <v>3705.633109360519</v>
      </c>
      <c r="I39" s="110"/>
    </row>
    <row r="40" spans="1:9" s="1" customFormat="1" x14ac:dyDescent="0.2">
      <c r="A40" s="37">
        <v>37802</v>
      </c>
      <c r="B40" s="29">
        <v>29.93</v>
      </c>
      <c r="C40" s="29">
        <v>30.98</v>
      </c>
      <c r="D40" s="46">
        <v>-1.05</v>
      </c>
      <c r="F40" s="73">
        <v>4745.8526413345689</v>
      </c>
      <c r="G40" s="73">
        <v>4127.7050509731234</v>
      </c>
      <c r="I40" s="110"/>
    </row>
    <row r="41" spans="1:9" s="1" customFormat="1" x14ac:dyDescent="0.2">
      <c r="A41" s="37">
        <v>37894</v>
      </c>
      <c r="B41" s="29">
        <v>33.07</v>
      </c>
      <c r="C41" s="29">
        <v>31.55</v>
      </c>
      <c r="D41" s="46">
        <v>1.52</v>
      </c>
      <c r="F41" s="73">
        <v>5357.4664040778498</v>
      </c>
      <c r="G41" s="73">
        <v>4329.8337581093601</v>
      </c>
      <c r="I41" s="110"/>
    </row>
    <row r="42" spans="1:9" s="1" customFormat="1" x14ac:dyDescent="0.2">
      <c r="A42" s="37">
        <v>37986</v>
      </c>
      <c r="B42" s="29">
        <v>36.14</v>
      </c>
      <c r="C42" s="29">
        <v>32.46</v>
      </c>
      <c r="D42" s="46">
        <v>3.68</v>
      </c>
      <c r="F42" s="73">
        <v>6016.9688368860052</v>
      </c>
      <c r="G42" s="73">
        <v>4486.8222891566265</v>
      </c>
      <c r="I42" s="110"/>
    </row>
    <row r="43" spans="1:9" s="1" customFormat="1" x14ac:dyDescent="0.2">
      <c r="A43" s="37">
        <v>38077</v>
      </c>
      <c r="B43" s="29">
        <v>36.29</v>
      </c>
      <c r="C43" s="29">
        <v>33.28</v>
      </c>
      <c r="D43" s="46">
        <v>3.01</v>
      </c>
      <c r="F43" s="73">
        <v>6123.1493280815566</v>
      </c>
      <c r="G43" s="73">
        <v>3927.5602409638554</v>
      </c>
      <c r="I43" s="110"/>
    </row>
    <row r="44" spans="1:9" s="1" customFormat="1" x14ac:dyDescent="0.2">
      <c r="A44" s="37">
        <v>38168</v>
      </c>
      <c r="B44" s="29">
        <v>38.58</v>
      </c>
      <c r="C44" s="29">
        <v>34.29</v>
      </c>
      <c r="D44" s="46">
        <v>4.29</v>
      </c>
      <c r="F44" s="73">
        <v>6653.628938832253</v>
      </c>
      <c r="G44" s="73">
        <v>4500.228799814643</v>
      </c>
      <c r="I44" s="110"/>
    </row>
    <row r="45" spans="1:9" s="1" customFormat="1" x14ac:dyDescent="0.2">
      <c r="A45" s="37">
        <v>38260</v>
      </c>
      <c r="B45" s="29">
        <v>39.96</v>
      </c>
      <c r="C45" s="29">
        <v>35.36</v>
      </c>
      <c r="D45" s="46">
        <v>4.5999999999999996</v>
      </c>
      <c r="F45" s="73">
        <v>7061.6803753475442</v>
      </c>
      <c r="G45" s="73">
        <v>4756.2847544022243</v>
      </c>
      <c r="I45" s="110"/>
    </row>
    <row r="46" spans="1:9" s="1" customFormat="1" x14ac:dyDescent="0.2">
      <c r="A46" s="37">
        <v>38352</v>
      </c>
      <c r="B46" s="29">
        <v>42.14</v>
      </c>
      <c r="C46" s="29">
        <v>36.57</v>
      </c>
      <c r="D46" s="46">
        <v>5.57</v>
      </c>
      <c r="F46" s="73">
        <v>7678.5188832252088</v>
      </c>
      <c r="G46" s="73">
        <v>5035.5943002780359</v>
      </c>
      <c r="I46" s="110"/>
    </row>
    <row r="47" spans="1:9" s="1" customFormat="1" x14ac:dyDescent="0.2">
      <c r="A47" s="37">
        <v>38442</v>
      </c>
      <c r="B47" s="29">
        <v>43.26</v>
      </c>
      <c r="C47" s="29">
        <v>37.79</v>
      </c>
      <c r="D47" s="46">
        <v>5.47</v>
      </c>
      <c r="F47" s="73">
        <v>8080.1494439295648</v>
      </c>
      <c r="G47" s="73">
        <v>4385.6696014828549</v>
      </c>
      <c r="I47" s="110"/>
    </row>
    <row r="48" spans="1:9" s="1" customFormat="1" x14ac:dyDescent="0.2">
      <c r="A48" s="37">
        <v>38533</v>
      </c>
      <c r="B48" s="29">
        <v>46.45</v>
      </c>
      <c r="C48" s="29">
        <v>39.229999999999997</v>
      </c>
      <c r="D48" s="46">
        <v>7.22</v>
      </c>
      <c r="F48" s="73">
        <v>8987.8012048192777</v>
      </c>
      <c r="G48" s="73">
        <v>5170.6817655236337</v>
      </c>
      <c r="I48" s="110"/>
    </row>
    <row r="49" spans="1:9" s="1" customFormat="1" x14ac:dyDescent="0.2">
      <c r="A49" s="37">
        <v>38625</v>
      </c>
      <c r="B49" s="29">
        <v>49.21</v>
      </c>
      <c r="C49" s="29">
        <v>40.840000000000003</v>
      </c>
      <c r="D49" s="46">
        <v>8.3800000000000008</v>
      </c>
      <c r="F49" s="73">
        <v>9922.6309082483785</v>
      </c>
      <c r="G49" s="73">
        <v>5570.7889249304917</v>
      </c>
      <c r="I49" s="110"/>
    </row>
    <row r="50" spans="1:9" s="1" customFormat="1" x14ac:dyDescent="0.2">
      <c r="A50" s="37">
        <v>38717</v>
      </c>
      <c r="B50" s="29">
        <v>51.9</v>
      </c>
      <c r="C50" s="29">
        <v>42.57</v>
      </c>
      <c r="D50" s="46">
        <v>9.33</v>
      </c>
      <c r="F50" s="73">
        <v>10889.289851714551</v>
      </c>
      <c r="G50" s="73">
        <v>5852.7803521779424</v>
      </c>
      <c r="I50" s="110"/>
    </row>
    <row r="51" spans="1:9" s="1" customFormat="1" x14ac:dyDescent="0.2">
      <c r="A51" s="37">
        <v>38807</v>
      </c>
      <c r="B51" s="29">
        <v>55.5</v>
      </c>
      <c r="C51" s="29">
        <v>44.52</v>
      </c>
      <c r="D51" s="46">
        <v>10.98</v>
      </c>
      <c r="F51" s="73">
        <v>12002.841172381837</v>
      </c>
      <c r="G51" s="73">
        <v>5034.3199721964784</v>
      </c>
      <c r="I51" s="110"/>
    </row>
    <row r="52" spans="1:9" s="1" customFormat="1" x14ac:dyDescent="0.2">
      <c r="A52" s="37">
        <v>38898</v>
      </c>
      <c r="B52" s="29">
        <v>58.85</v>
      </c>
      <c r="C52" s="29">
        <v>46.63</v>
      </c>
      <c r="D52" s="46">
        <v>12.22</v>
      </c>
      <c r="F52" s="73">
        <v>13145.551436515292</v>
      </c>
      <c r="G52" s="73">
        <v>5880.6939295644115</v>
      </c>
      <c r="I52" s="110"/>
    </row>
    <row r="53" spans="1:9" s="1" customFormat="1" x14ac:dyDescent="0.2">
      <c r="A53" s="37">
        <v>38990</v>
      </c>
      <c r="B53" s="29">
        <v>61.29</v>
      </c>
      <c r="C53" s="29">
        <v>48.79</v>
      </c>
      <c r="D53" s="46">
        <v>12.51</v>
      </c>
      <c r="F53" s="73">
        <v>14230.899559777572</v>
      </c>
      <c r="G53" s="73">
        <v>6450.3620250231706</v>
      </c>
      <c r="I53" s="110"/>
    </row>
    <row r="54" spans="1:9" s="1" customFormat="1" x14ac:dyDescent="0.2">
      <c r="A54" s="37">
        <v>39082</v>
      </c>
      <c r="B54" s="29">
        <v>64.69</v>
      </c>
      <c r="C54" s="29">
        <v>51.09</v>
      </c>
      <c r="D54" s="46">
        <v>13.61</v>
      </c>
      <c r="F54" s="73">
        <v>15560.881024096387</v>
      </c>
      <c r="G54" s="73">
        <v>6687.9170528266923</v>
      </c>
      <c r="I54" s="110"/>
    </row>
    <row r="55" spans="1:9" s="1" customFormat="1" x14ac:dyDescent="0.2">
      <c r="A55" s="37">
        <v>39172</v>
      </c>
      <c r="B55" s="29">
        <v>74.13</v>
      </c>
      <c r="C55" s="29">
        <v>54.09</v>
      </c>
      <c r="D55" s="46">
        <v>20.04</v>
      </c>
      <c r="F55" s="73">
        <v>18562.969184430029</v>
      </c>
      <c r="G55" s="73">
        <v>6023.8038693234485</v>
      </c>
      <c r="I55" s="110"/>
    </row>
    <row r="56" spans="1:9" s="1" customFormat="1" x14ac:dyDescent="0.2">
      <c r="A56" s="37">
        <v>39263</v>
      </c>
      <c r="B56" s="29">
        <v>77.099999999999994</v>
      </c>
      <c r="C56" s="29">
        <v>57.12</v>
      </c>
      <c r="D56" s="46">
        <v>19.989999999999998</v>
      </c>
      <c r="F56" s="73">
        <v>20301.479958294716</v>
      </c>
      <c r="G56" s="73">
        <v>7168.7615848007417</v>
      </c>
      <c r="I56" s="110"/>
    </row>
    <row r="57" spans="1:9" s="1" customFormat="1" x14ac:dyDescent="0.2">
      <c r="A57" s="37">
        <v>39355</v>
      </c>
      <c r="B57" s="29">
        <v>80.09</v>
      </c>
      <c r="C57" s="29">
        <v>60.17</v>
      </c>
      <c r="D57" s="46">
        <v>19.920000000000002</v>
      </c>
      <c r="F57" s="73">
        <v>22189.880676552366</v>
      </c>
      <c r="G57" s="73">
        <v>7826.78405931418</v>
      </c>
      <c r="I57" s="110"/>
    </row>
    <row r="58" spans="1:9" s="1" customFormat="1" x14ac:dyDescent="0.2">
      <c r="A58" s="37">
        <v>39447</v>
      </c>
      <c r="B58" s="29">
        <v>83.1</v>
      </c>
      <c r="C58" s="29">
        <v>63.24</v>
      </c>
      <c r="D58" s="46">
        <v>19.86</v>
      </c>
      <c r="F58" s="73">
        <v>24108.598818350325</v>
      </c>
      <c r="G58" s="73">
        <v>7991.8703660797046</v>
      </c>
      <c r="I58" s="110"/>
    </row>
    <row r="59" spans="1:9" s="1" customFormat="1" x14ac:dyDescent="0.2">
      <c r="A59" s="37">
        <v>39538</v>
      </c>
      <c r="B59" s="29">
        <v>88.56</v>
      </c>
      <c r="C59" s="29">
        <v>66.55</v>
      </c>
      <c r="D59" s="46">
        <v>22.01</v>
      </c>
      <c r="F59" s="73">
        <v>26698.499768303987</v>
      </c>
      <c r="G59" s="73">
        <v>7158.6075069508815</v>
      </c>
      <c r="I59" s="110"/>
    </row>
    <row r="60" spans="1:9" s="1" customFormat="1" x14ac:dyDescent="0.2">
      <c r="A60" s="37">
        <v>39629</v>
      </c>
      <c r="B60" s="29">
        <v>87.2</v>
      </c>
      <c r="C60" s="29">
        <v>69.489999999999995</v>
      </c>
      <c r="D60" s="46">
        <v>17.71</v>
      </c>
      <c r="F60" s="73">
        <v>27426.039735866547</v>
      </c>
      <c r="G60" s="73">
        <v>8474.0123957367941</v>
      </c>
      <c r="I60" s="110"/>
    </row>
    <row r="61" spans="1:9" s="1" customFormat="1" x14ac:dyDescent="0.2">
      <c r="A61" s="37">
        <v>39721</v>
      </c>
      <c r="B61" s="29">
        <v>87.94</v>
      </c>
      <c r="C61" s="29">
        <v>72.260000000000005</v>
      </c>
      <c r="D61" s="46">
        <v>15.68</v>
      </c>
      <c r="F61" s="73">
        <v>28455.830050973123</v>
      </c>
      <c r="G61" s="73">
        <v>8732.4055838739569</v>
      </c>
      <c r="I61" s="110"/>
    </row>
    <row r="62" spans="1:9" s="1" customFormat="1" x14ac:dyDescent="0.2">
      <c r="A62" s="37">
        <v>39813</v>
      </c>
      <c r="B62" s="29">
        <v>84.34</v>
      </c>
      <c r="C62" s="29">
        <v>74.53</v>
      </c>
      <c r="D62" s="46">
        <v>9.81</v>
      </c>
      <c r="F62" s="73">
        <v>27546.591172381835</v>
      </c>
      <c r="G62" s="73">
        <v>8295.0417052826688</v>
      </c>
      <c r="I62" s="110"/>
    </row>
    <row r="63" spans="1:9" s="1" customFormat="1" x14ac:dyDescent="0.2">
      <c r="A63" s="37">
        <v>39903</v>
      </c>
      <c r="B63" s="29">
        <v>81.790000000000006</v>
      </c>
      <c r="C63" s="29">
        <v>76.41</v>
      </c>
      <c r="D63" s="46">
        <v>5.37</v>
      </c>
      <c r="F63" s="73">
        <v>26079.321130676552</v>
      </c>
      <c r="G63" s="73">
        <v>6385.8955050973127</v>
      </c>
      <c r="I63" s="110"/>
    </row>
    <row r="64" spans="1:9" s="1" customFormat="1" x14ac:dyDescent="0.2">
      <c r="A64" s="37">
        <v>39994</v>
      </c>
      <c r="B64" s="29">
        <v>82.4</v>
      </c>
      <c r="C64" s="29">
        <v>78.2</v>
      </c>
      <c r="D64" s="46">
        <v>4.2</v>
      </c>
      <c r="F64" s="73">
        <v>25107.260773864691</v>
      </c>
      <c r="G64" s="73">
        <v>7056.2528962001861</v>
      </c>
      <c r="I64" s="110"/>
    </row>
    <row r="65" spans="1:9" s="1" customFormat="1" x14ac:dyDescent="0.2">
      <c r="A65" s="37">
        <v>40086</v>
      </c>
      <c r="B65" s="29">
        <v>84.74</v>
      </c>
      <c r="C65" s="29">
        <v>80.040000000000006</v>
      </c>
      <c r="D65" s="46">
        <v>4.7</v>
      </c>
      <c r="F65" s="73">
        <v>24194.639133456905</v>
      </c>
      <c r="G65" s="73">
        <v>6815.8161492122344</v>
      </c>
      <c r="I65" s="110"/>
    </row>
    <row r="66" spans="1:9" s="1" customFormat="1" x14ac:dyDescent="0.2">
      <c r="A66" s="37">
        <v>40178</v>
      </c>
      <c r="B66" s="29">
        <v>86.76</v>
      </c>
      <c r="C66" s="29">
        <v>81.89</v>
      </c>
      <c r="D66" s="46">
        <v>4.87</v>
      </c>
      <c r="F66" s="73">
        <v>23335.110634847082</v>
      </c>
      <c r="G66" s="73">
        <v>6639.0494670991666</v>
      </c>
      <c r="I66" s="110"/>
    </row>
    <row r="67" spans="1:9" s="1" customFormat="1" x14ac:dyDescent="0.2">
      <c r="A67" s="37">
        <v>40268</v>
      </c>
      <c r="B67" s="29">
        <v>87.7</v>
      </c>
      <c r="C67" s="29">
        <v>83.68</v>
      </c>
      <c r="D67" s="46">
        <v>4.01</v>
      </c>
      <c r="F67" s="73">
        <v>23500.028962001852</v>
      </c>
      <c r="G67" s="73">
        <v>6285.0527108433735</v>
      </c>
      <c r="I67" s="110"/>
    </row>
    <row r="68" spans="1:9" s="1" customFormat="1" x14ac:dyDescent="0.2">
      <c r="A68" s="37">
        <v>40359</v>
      </c>
      <c r="B68" s="29">
        <v>85.94</v>
      </c>
      <c r="C68" s="29">
        <v>85.21</v>
      </c>
      <c r="D68" s="46">
        <v>0.73</v>
      </c>
      <c r="F68" s="73">
        <v>23087.088739573683</v>
      </c>
      <c r="G68" s="73">
        <v>7123.598239110288</v>
      </c>
      <c r="I68" s="110"/>
    </row>
    <row r="69" spans="1:9" s="1" customFormat="1" x14ac:dyDescent="0.2">
      <c r="A69" s="37">
        <v>40451</v>
      </c>
      <c r="B69" s="29">
        <v>82.71</v>
      </c>
      <c r="C69" s="29">
        <v>86.39</v>
      </c>
      <c r="D69" s="46">
        <v>-3.69</v>
      </c>
      <c r="F69" s="73">
        <v>22651.549467099168</v>
      </c>
      <c r="G69" s="73">
        <v>7340.5265291936976</v>
      </c>
      <c r="I69" s="110"/>
    </row>
    <row r="70" spans="1:9" s="1" customFormat="1" x14ac:dyDescent="0.2">
      <c r="A70" s="37">
        <v>40543</v>
      </c>
      <c r="B70" s="29">
        <v>78.459999999999994</v>
      </c>
      <c r="C70" s="29">
        <v>87.17</v>
      </c>
      <c r="D70" s="46">
        <v>-8.7100000000000009</v>
      </c>
      <c r="F70" s="73">
        <v>21994.54935125116</v>
      </c>
      <c r="G70" s="73">
        <v>7284.6559314179794</v>
      </c>
      <c r="I70" s="110"/>
    </row>
    <row r="71" spans="1:9" s="1" customFormat="1" x14ac:dyDescent="0.2">
      <c r="A71" s="37">
        <v>40633</v>
      </c>
      <c r="B71" s="29">
        <v>76.5</v>
      </c>
      <c r="C71" s="29">
        <v>87.73</v>
      </c>
      <c r="D71" s="46">
        <v>-11.24</v>
      </c>
      <c r="F71" s="73">
        <v>21926.529193697868</v>
      </c>
      <c r="G71" s="73">
        <v>6914.7213855421696</v>
      </c>
      <c r="I71" s="110"/>
    </row>
    <row r="72" spans="1:9" s="1" customFormat="1" x14ac:dyDescent="0.2">
      <c r="A72" s="37">
        <v>40724</v>
      </c>
      <c r="B72" s="29">
        <v>74.77</v>
      </c>
      <c r="C72" s="29">
        <v>88.13</v>
      </c>
      <c r="D72" s="46">
        <v>-13.35</v>
      </c>
      <c r="F72" s="73">
        <v>22078.51019462465</v>
      </c>
      <c r="G72" s="73">
        <v>7987.2740963855422</v>
      </c>
      <c r="I72" s="110"/>
    </row>
    <row r="73" spans="1:9" s="1" customFormat="1" x14ac:dyDescent="0.2">
      <c r="A73" s="37">
        <v>40816</v>
      </c>
      <c r="B73" s="29">
        <v>73.31</v>
      </c>
      <c r="C73" s="29">
        <v>88.37</v>
      </c>
      <c r="D73" s="46">
        <v>-15.06</v>
      </c>
      <c r="F73" s="73">
        <v>22400.081093605189</v>
      </c>
      <c r="G73" s="73">
        <v>8366.8877432808149</v>
      </c>
      <c r="I73" s="110"/>
    </row>
    <row r="74" spans="1:9" s="1" customFormat="1" x14ac:dyDescent="0.2">
      <c r="A74" s="37">
        <v>40908</v>
      </c>
      <c r="B74" s="29">
        <v>68.61</v>
      </c>
      <c r="C74" s="29">
        <v>88.25</v>
      </c>
      <c r="D74" s="46">
        <v>-19.64</v>
      </c>
      <c r="F74" s="73">
        <v>21487.639017608901</v>
      </c>
      <c r="G74" s="73">
        <v>8048.2883456904547</v>
      </c>
      <c r="I74" s="110"/>
    </row>
    <row r="75" spans="1:9" s="1" customFormat="1" x14ac:dyDescent="0.2">
      <c r="A75" s="37">
        <v>40999</v>
      </c>
      <c r="B75" s="29">
        <v>67.569999999999993</v>
      </c>
      <c r="C75" s="29">
        <v>88.05</v>
      </c>
      <c r="D75" s="46">
        <v>-20.48</v>
      </c>
      <c r="F75" s="73">
        <v>21555.439063948099</v>
      </c>
      <c r="G75" s="73">
        <v>7496.9068582020391</v>
      </c>
      <c r="I75" s="110"/>
    </row>
    <row r="76" spans="1:9" s="1" customFormat="1" x14ac:dyDescent="0.2">
      <c r="A76" s="37">
        <v>41090</v>
      </c>
      <c r="B76" s="29">
        <v>67.62</v>
      </c>
      <c r="C76" s="29">
        <v>87.84</v>
      </c>
      <c r="D76" s="46">
        <v>-20.22</v>
      </c>
      <c r="F76" s="73">
        <v>21806.869786839667</v>
      </c>
      <c r="G76" s="73">
        <v>8338.5773864689527</v>
      </c>
      <c r="I76" s="110"/>
    </row>
    <row r="77" spans="1:9" s="1" customFormat="1" x14ac:dyDescent="0.2">
      <c r="A77" s="37">
        <v>41182</v>
      </c>
      <c r="B77" s="29">
        <v>66.599999999999994</v>
      </c>
      <c r="C77" s="29">
        <v>87.55</v>
      </c>
      <c r="D77" s="46">
        <v>-20.95</v>
      </c>
      <c r="F77" s="73">
        <v>21886.579008341057</v>
      </c>
      <c r="G77" s="73">
        <v>8978.2640176088971</v>
      </c>
      <c r="I77" s="110"/>
    </row>
    <row r="78" spans="1:9" s="1" customFormat="1" x14ac:dyDescent="0.2">
      <c r="A78" s="37">
        <v>41274</v>
      </c>
      <c r="B78" s="29">
        <v>65.28</v>
      </c>
      <c r="C78" s="29">
        <v>87.17</v>
      </c>
      <c r="D78" s="46">
        <v>-21.89</v>
      </c>
      <c r="F78" s="73">
        <v>21809.490848007415</v>
      </c>
      <c r="G78" s="73">
        <v>8596.4145041705287</v>
      </c>
      <c r="I78" s="110"/>
    </row>
    <row r="79" spans="1:9" s="1" customFormat="1" x14ac:dyDescent="0.2">
      <c r="A79" s="37">
        <v>41364</v>
      </c>
      <c r="B79" s="29">
        <v>66.11</v>
      </c>
      <c r="C79" s="29">
        <v>86.84</v>
      </c>
      <c r="D79" s="46">
        <v>-20.73</v>
      </c>
      <c r="F79" s="73">
        <v>22231.698911028732</v>
      </c>
      <c r="G79" s="73">
        <v>7715.5583873957366</v>
      </c>
      <c r="I79" s="110"/>
    </row>
    <row r="80" spans="1:9" s="1" customFormat="1" x14ac:dyDescent="0.2">
      <c r="A80" s="37">
        <v>41455</v>
      </c>
      <c r="B80" s="29">
        <v>63.82</v>
      </c>
      <c r="C80" s="29">
        <v>86.36</v>
      </c>
      <c r="D80" s="46">
        <v>-22.55</v>
      </c>
      <c r="F80" s="73">
        <v>21745.18941149212</v>
      </c>
      <c r="G80" s="73">
        <v>8784.2591519925863</v>
      </c>
      <c r="I80" s="110"/>
    </row>
    <row r="81" spans="1:9" s="1" customFormat="1" x14ac:dyDescent="0.2">
      <c r="A81" s="37">
        <v>41547</v>
      </c>
      <c r="B81" s="29">
        <v>63.48</v>
      </c>
      <c r="C81" s="29">
        <v>85.86</v>
      </c>
      <c r="D81" s="46">
        <v>-22.38</v>
      </c>
      <c r="F81" s="73">
        <v>21983.219416126045</v>
      </c>
      <c r="G81" s="73">
        <v>9532.3389712696953</v>
      </c>
      <c r="I81" s="110"/>
    </row>
    <row r="82" spans="1:9" s="1" customFormat="1" x14ac:dyDescent="0.2">
      <c r="A82" s="37">
        <v>41639</v>
      </c>
      <c r="B82" s="29">
        <v>62.3</v>
      </c>
      <c r="C82" s="29">
        <v>85.29</v>
      </c>
      <c r="D82" s="46">
        <v>-22.99</v>
      </c>
      <c r="F82" s="73">
        <v>21831.25</v>
      </c>
      <c r="G82" s="73">
        <v>9007.3853104726604</v>
      </c>
      <c r="I82" s="110"/>
    </row>
    <row r="83" spans="1:9" s="1" customFormat="1" x14ac:dyDescent="0.2">
      <c r="A83" s="37">
        <v>41729</v>
      </c>
      <c r="B83" s="29">
        <v>61.84</v>
      </c>
      <c r="C83" s="29">
        <v>84.7</v>
      </c>
      <c r="D83" s="46">
        <v>-22.86</v>
      </c>
      <c r="F83" s="73">
        <v>21960.469763670066</v>
      </c>
      <c r="G83" s="73">
        <v>8187.195898980538</v>
      </c>
      <c r="I83" s="110"/>
    </row>
    <row r="84" spans="1:9" s="1" customFormat="1" x14ac:dyDescent="0.2">
      <c r="A84" s="37">
        <v>41820</v>
      </c>
      <c r="B84" s="29">
        <v>61.06</v>
      </c>
      <c r="C84" s="29">
        <v>84.07</v>
      </c>
      <c r="D84" s="46">
        <v>-23.02</v>
      </c>
      <c r="F84" s="73">
        <v>21941.850092678407</v>
      </c>
      <c r="G84" s="73">
        <v>9209.0824837812797</v>
      </c>
      <c r="I84" s="110"/>
    </row>
    <row r="85" spans="1:9" s="1" customFormat="1" x14ac:dyDescent="0.2">
      <c r="A85" s="37">
        <v>41912</v>
      </c>
      <c r="B85" s="29">
        <v>60.18</v>
      </c>
      <c r="C85" s="29">
        <v>83.4</v>
      </c>
      <c r="D85" s="46">
        <v>-23.22</v>
      </c>
      <c r="F85" s="73">
        <v>21846.220458758111</v>
      </c>
      <c r="G85" s="73">
        <v>9899.7943697868413</v>
      </c>
      <c r="I85" s="110"/>
    </row>
    <row r="86" spans="1:9" s="1" customFormat="1" x14ac:dyDescent="0.2">
      <c r="A86" s="37">
        <v>42004</v>
      </c>
      <c r="B86" s="29">
        <v>58.34</v>
      </c>
      <c r="C86" s="29">
        <v>82.62</v>
      </c>
      <c r="D86" s="46">
        <v>-24.29</v>
      </c>
      <c r="F86" s="73">
        <v>21340.920412418905</v>
      </c>
      <c r="G86" s="73">
        <v>9285.2380676552366</v>
      </c>
      <c r="I86" s="110"/>
    </row>
    <row r="87" spans="1:9" s="1" customFormat="1" x14ac:dyDescent="0.2">
      <c r="A87" s="37">
        <v>42094</v>
      </c>
      <c r="B87" s="29">
        <v>59.63</v>
      </c>
      <c r="C87" s="29">
        <v>81.95</v>
      </c>
      <c r="D87" s="46">
        <v>-22.31</v>
      </c>
      <c r="F87" s="74">
        <v>21828.730305838741</v>
      </c>
      <c r="G87" s="74">
        <v>8211.9989573679341</v>
      </c>
      <c r="I87" s="110"/>
    </row>
    <row r="88" spans="1:9" s="1" customFormat="1" x14ac:dyDescent="0.2">
      <c r="A88" s="37">
        <v>42185</v>
      </c>
      <c r="B88" s="29">
        <v>60.2</v>
      </c>
      <c r="C88" s="29">
        <v>81.31</v>
      </c>
      <c r="D88" s="46">
        <v>-21.11</v>
      </c>
      <c r="F88" s="74">
        <v>22132.150718257646</v>
      </c>
      <c r="G88" s="74">
        <v>9366.8790546802593</v>
      </c>
      <c r="I88" s="110"/>
    </row>
    <row r="89" spans="1:9" s="1" customFormat="1" x14ac:dyDescent="0.2">
      <c r="A89" s="37">
        <v>42277</v>
      </c>
      <c r="B89" s="29">
        <v>60.96</v>
      </c>
      <c r="C89" s="29">
        <v>80.739999999999995</v>
      </c>
      <c r="D89" s="46">
        <v>-19.79</v>
      </c>
      <c r="F89" s="74">
        <v>22550.900718257646</v>
      </c>
      <c r="G89" s="74">
        <v>10131.131255792399</v>
      </c>
      <c r="I89" s="110"/>
    </row>
    <row r="90" spans="1:9" s="1" customFormat="1" x14ac:dyDescent="0.2">
      <c r="A90" s="37">
        <v>42369</v>
      </c>
      <c r="B90" s="29">
        <v>59.93</v>
      </c>
      <c r="C90" s="29">
        <v>80.12</v>
      </c>
      <c r="D90" s="46">
        <v>-20.18</v>
      </c>
      <c r="F90" s="74">
        <v>22382.22891566265</v>
      </c>
      <c r="G90" s="74">
        <v>9635.6898748841522</v>
      </c>
      <c r="I90" s="110"/>
    </row>
    <row r="91" spans="1:9" s="1" customFormat="1" x14ac:dyDescent="0.2">
      <c r="A91" s="37">
        <v>42460</v>
      </c>
      <c r="B91" s="29">
        <v>62.09</v>
      </c>
      <c r="C91" s="29">
        <v>79.63</v>
      </c>
      <c r="D91" s="46">
        <v>-17.54</v>
      </c>
      <c r="F91" s="74">
        <v>23407.220227062095</v>
      </c>
      <c r="G91" s="74">
        <v>8564.7155931417983</v>
      </c>
      <c r="I91" s="109"/>
    </row>
    <row r="92" spans="1:9" s="1" customFormat="1" x14ac:dyDescent="0.2">
      <c r="A92" s="37">
        <v>42551</v>
      </c>
      <c r="B92" s="29">
        <v>63.48</v>
      </c>
      <c r="C92" s="29">
        <v>79.23</v>
      </c>
      <c r="D92" s="46">
        <v>-15.75</v>
      </c>
      <c r="F92" s="74">
        <v>24169.598586654309</v>
      </c>
      <c r="G92" s="74">
        <v>9742.8376969416131</v>
      </c>
      <c r="I92" s="109"/>
    </row>
    <row r="93" spans="1:9" s="1" customFormat="1" x14ac:dyDescent="0.2">
      <c r="A93" s="37">
        <v>42643</v>
      </c>
      <c r="B93" s="29">
        <v>64.569999999999993</v>
      </c>
      <c r="C93" s="29">
        <v>78.900000000000006</v>
      </c>
      <c r="D93" s="46">
        <v>-14.33</v>
      </c>
      <c r="F93" s="74">
        <v>24806.389017608897</v>
      </c>
      <c r="G93" s="74">
        <v>10473.357854494903</v>
      </c>
      <c r="I93" s="109"/>
    </row>
    <row r="94" spans="1:9" s="1" customFormat="1" x14ac:dyDescent="0.2">
      <c r="A94" s="37">
        <v>42735</v>
      </c>
      <c r="B94" s="29">
        <v>63.16</v>
      </c>
      <c r="C94" s="29">
        <v>78.489999999999995</v>
      </c>
      <c r="D94" s="46">
        <v>-15.33</v>
      </c>
      <c r="F94" s="74">
        <v>24563.36017145505</v>
      </c>
      <c r="G94" s="74">
        <v>10108.949258572753</v>
      </c>
      <c r="I94" s="109"/>
    </row>
    <row r="95" spans="1:9" s="1" customFormat="1" x14ac:dyDescent="0.2">
      <c r="A95" s="37">
        <v>42825</v>
      </c>
      <c r="B95" s="29">
        <v>63.92</v>
      </c>
      <c r="C95" s="29">
        <v>78.13</v>
      </c>
      <c r="D95" s="46">
        <v>-14.21</v>
      </c>
      <c r="F95" s="74">
        <v>25336.819392956444</v>
      </c>
      <c r="G95" s="74">
        <v>9313.9278266913807</v>
      </c>
      <c r="I95" s="109"/>
    </row>
    <row r="96" spans="1:9" s="1" customFormat="1" x14ac:dyDescent="0.2">
      <c r="A96" s="37">
        <v>42916</v>
      </c>
      <c r="B96" s="29">
        <v>64.09</v>
      </c>
      <c r="C96" s="29">
        <v>77.78</v>
      </c>
      <c r="D96" s="46">
        <v>-13.69</v>
      </c>
      <c r="F96" s="74">
        <v>25884.389481000926</v>
      </c>
      <c r="G96" s="74">
        <v>10490.978336422613</v>
      </c>
      <c r="I96" s="109"/>
    </row>
    <row r="97" spans="1:9" s="1" customFormat="1" x14ac:dyDescent="0.2">
      <c r="A97" s="37">
        <v>43008</v>
      </c>
      <c r="B97" s="29">
        <v>64.87</v>
      </c>
      <c r="C97" s="29">
        <v>77.48</v>
      </c>
      <c r="D97" s="46">
        <v>-12.61</v>
      </c>
      <c r="F97" s="74">
        <v>26835.718836886004</v>
      </c>
      <c r="G97" s="74">
        <v>11455.392724745136</v>
      </c>
      <c r="I97" s="109"/>
    </row>
    <row r="98" spans="1:9" s="1" customFormat="1" x14ac:dyDescent="0.2">
      <c r="A98" s="37">
        <v>43100</v>
      </c>
      <c r="B98" s="29">
        <v>64.36</v>
      </c>
      <c r="C98" s="29">
        <v>77.14</v>
      </c>
      <c r="D98" s="46">
        <v>-12.78</v>
      </c>
      <c r="F98" s="74">
        <v>27210.759383688601</v>
      </c>
      <c r="G98" s="74">
        <v>11016.001506024098</v>
      </c>
      <c r="I98" s="109"/>
    </row>
    <row r="99" spans="1:9" s="1" customFormat="1" x14ac:dyDescent="0.2">
      <c r="A99" s="37">
        <v>43190</v>
      </c>
      <c r="B99" s="29">
        <v>62.49</v>
      </c>
      <c r="C99" s="29">
        <v>76.709999999999994</v>
      </c>
      <c r="D99" s="46">
        <v>-14.22</v>
      </c>
      <c r="F99" s="74">
        <v>26851.630560704358</v>
      </c>
      <c r="G99" s="74">
        <v>10009.244670991658</v>
      </c>
      <c r="I99" s="109"/>
    </row>
    <row r="100" spans="1:9" s="1" customFormat="1" x14ac:dyDescent="0.2">
      <c r="A100" s="37">
        <v>43281</v>
      </c>
      <c r="B100" s="29">
        <v>64.09</v>
      </c>
      <c r="C100" s="29">
        <v>76.36</v>
      </c>
      <c r="D100" s="46">
        <v>-12.27</v>
      </c>
      <c r="F100" s="74">
        <v>28051.720342910103</v>
      </c>
      <c r="G100" s="74">
        <v>11288.809082483782</v>
      </c>
      <c r="I100" s="109"/>
    </row>
    <row r="101" spans="1:9" s="1" customFormat="1" x14ac:dyDescent="0.2">
      <c r="A101" s="37">
        <v>43373</v>
      </c>
      <c r="B101" s="29">
        <v>64.510000000000005</v>
      </c>
      <c r="C101" s="29">
        <v>76.05</v>
      </c>
      <c r="D101" s="46">
        <v>-11.54</v>
      </c>
      <c r="F101" s="74">
        <v>28683.740732159407</v>
      </c>
      <c r="G101" s="74">
        <v>12146.695435588508</v>
      </c>
      <c r="I101" s="109"/>
    </row>
    <row r="102" spans="1:9" s="1" customFormat="1" x14ac:dyDescent="0.2">
      <c r="A102" s="37">
        <v>43465</v>
      </c>
      <c r="B102" s="29">
        <v>63.08</v>
      </c>
      <c r="C102" s="29">
        <v>75.66</v>
      </c>
      <c r="D102" s="46">
        <v>-12.57</v>
      </c>
      <c r="F102" s="99">
        <v>28696.70122798888</v>
      </c>
      <c r="G102" s="74">
        <v>12046.321825764597</v>
      </c>
      <c r="I102" s="109"/>
    </row>
    <row r="103" spans="1:9" s="1" customFormat="1" x14ac:dyDescent="0.2">
      <c r="A103" s="37">
        <v>43555</v>
      </c>
      <c r="B103" s="29">
        <v>63.08</v>
      </c>
      <c r="C103" s="29">
        <v>75.27</v>
      </c>
      <c r="D103" s="46">
        <v>-12.19</v>
      </c>
      <c r="F103" s="74">
        <v>29198.960264133457</v>
      </c>
      <c r="G103" s="74">
        <v>10809.308387395737</v>
      </c>
      <c r="I103" s="109"/>
    </row>
    <row r="104" spans="1:9" s="1" customFormat="1" x14ac:dyDescent="0.2">
      <c r="A104" s="37">
        <v>43646</v>
      </c>
      <c r="B104" s="29">
        <v>64.08</v>
      </c>
      <c r="C104" s="29">
        <v>74.94</v>
      </c>
      <c r="D104" s="46">
        <v>-10.86</v>
      </c>
      <c r="F104" s="74">
        <v>30187.948911028732</v>
      </c>
      <c r="G104" s="74">
        <v>12109.151992585728</v>
      </c>
      <c r="I104" s="109"/>
    </row>
    <row r="105" spans="1:9" s="1" customFormat="1" x14ac:dyDescent="0.2">
      <c r="A105" s="37">
        <v>43738</v>
      </c>
      <c r="B105" s="29">
        <v>63.79</v>
      </c>
      <c r="C105" s="29">
        <v>74.599999999999994</v>
      </c>
      <c r="D105" s="46">
        <v>-10.81</v>
      </c>
      <c r="F105" s="74">
        <v>30636.72092215014</v>
      </c>
      <c r="G105" s="74">
        <v>13060.872335495831</v>
      </c>
      <c r="I105" s="109"/>
    </row>
    <row r="106" spans="1:9" s="1" customFormat="1" x14ac:dyDescent="0.2">
      <c r="A106" s="37">
        <v>43830</v>
      </c>
      <c r="B106" s="29">
        <v>62.1</v>
      </c>
      <c r="C106" s="29">
        <v>74.17</v>
      </c>
      <c r="D106" s="46">
        <v>-12.07</v>
      </c>
      <c r="F106" s="74">
        <v>30302.238762743284</v>
      </c>
      <c r="G106" s="74">
        <v>12818.037534754403</v>
      </c>
      <c r="I106" s="109"/>
    </row>
    <row r="107" spans="1:9" s="1" customFormat="1" x14ac:dyDescent="0.2">
      <c r="A107" s="37">
        <v>43921</v>
      </c>
      <c r="B107" s="29">
        <v>62.8</v>
      </c>
      <c r="C107" s="29">
        <v>73.78</v>
      </c>
      <c r="D107" s="46">
        <v>-10.98</v>
      </c>
      <c r="F107" s="74">
        <v>30903.049698795181</v>
      </c>
      <c r="G107" s="74">
        <v>11218.26343836886</v>
      </c>
      <c r="I107" s="109"/>
    </row>
    <row r="108" spans="1:9" s="1" customFormat="1" x14ac:dyDescent="0.2">
      <c r="A108" s="37">
        <v>44012</v>
      </c>
      <c r="B108" s="29">
        <v>62.08</v>
      </c>
      <c r="C108" s="29">
        <v>73.36</v>
      </c>
      <c r="D108" s="46">
        <v>-11.28</v>
      </c>
      <c r="F108" s="74">
        <v>30215.129749768304</v>
      </c>
      <c r="G108" s="74">
        <v>11572.135658016681</v>
      </c>
    </row>
    <row r="109" spans="1:9" s="1" customFormat="1" x14ac:dyDescent="0.2">
      <c r="A109" s="37">
        <v>44104</v>
      </c>
      <c r="B109" s="29"/>
      <c r="C109" s="29"/>
      <c r="D109" s="46"/>
      <c r="F109" s="74"/>
      <c r="G109" s="74">
        <v>13097.251506024097</v>
      </c>
    </row>
    <row r="110" spans="1:9" s="1" customFormat="1" x14ac:dyDescent="0.2">
      <c r="A110" s="37"/>
      <c r="B110" s="29"/>
      <c r="C110" s="29"/>
      <c r="D110" s="46"/>
      <c r="F110" s="74"/>
      <c r="G110" s="74"/>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39997558519241921"/>
    <pageSetUpPr fitToPage="1"/>
  </sheetPr>
  <dimension ref="A1:D106"/>
  <sheetViews>
    <sheetView zoomScaleNormal="100" workbookViewId="0">
      <pane ySplit="6" topLeftCell="A94" activePane="bottomLeft" state="frozen"/>
      <selection activeCell="B1" sqref="B1"/>
      <selection pane="bottomLeft"/>
    </sheetView>
  </sheetViews>
  <sheetFormatPr defaultColWidth="8.85546875" defaultRowHeight="12.75" x14ac:dyDescent="0.2"/>
  <cols>
    <col min="1" max="1" width="24" style="84" customWidth="1"/>
    <col min="2" max="4" width="24" style="85" customWidth="1"/>
    <col min="5" max="16384" width="8.85546875" style="79"/>
  </cols>
  <sheetData>
    <row r="1" spans="1:4" s="1" customFormat="1" ht="15" x14ac:dyDescent="0.25">
      <c r="A1" s="13" t="s">
        <v>72</v>
      </c>
      <c r="B1" s="3"/>
      <c r="C1" s="4"/>
      <c r="D1" s="42"/>
    </row>
    <row r="2" spans="1:4" s="1" customFormat="1" x14ac:dyDescent="0.2">
      <c r="A2" s="17" t="s">
        <v>8</v>
      </c>
      <c r="B2" s="15"/>
      <c r="C2" s="16"/>
      <c r="D2" s="43"/>
    </row>
    <row r="3" spans="1:4" s="1" customFormat="1" ht="110.25" customHeight="1" x14ac:dyDescent="0.2">
      <c r="A3" s="126" t="s">
        <v>79</v>
      </c>
      <c r="B3" s="126"/>
      <c r="C3" s="126"/>
      <c r="D3" s="126"/>
    </row>
    <row r="4" spans="1:4" s="1" customFormat="1" x14ac:dyDescent="0.2">
      <c r="A4" s="2"/>
      <c r="B4" s="3"/>
      <c r="C4" s="4"/>
      <c r="D4" s="42"/>
    </row>
    <row r="5" spans="1:4" s="5" customFormat="1" ht="42.75" customHeight="1" x14ac:dyDescent="0.25">
      <c r="A5" s="14"/>
      <c r="B5" s="36" t="s">
        <v>37</v>
      </c>
      <c r="C5" s="65" t="s">
        <v>76</v>
      </c>
      <c r="D5" s="44" t="s">
        <v>38</v>
      </c>
    </row>
    <row r="6" spans="1:4" s="55" customFormat="1" ht="17.25" customHeight="1" x14ac:dyDescent="0.25">
      <c r="A6" s="52" t="s">
        <v>13</v>
      </c>
      <c r="B6" s="53" t="s">
        <v>12</v>
      </c>
      <c r="C6" s="54" t="s">
        <v>12</v>
      </c>
      <c r="D6" s="56" t="s">
        <v>31</v>
      </c>
    </row>
    <row r="7" spans="1:4" s="1" customFormat="1" x14ac:dyDescent="0.2">
      <c r="A7" s="37">
        <v>35064</v>
      </c>
      <c r="B7" s="29">
        <v>12.57</v>
      </c>
      <c r="C7" s="69"/>
      <c r="D7" s="69"/>
    </row>
    <row r="8" spans="1:4" s="1" customFormat="1" x14ac:dyDescent="0.2">
      <c r="A8" s="37">
        <v>35155</v>
      </c>
      <c r="B8" s="29">
        <v>11.08</v>
      </c>
      <c r="C8" s="69"/>
      <c r="D8" s="69"/>
    </row>
    <row r="9" spans="1:4" s="1" customFormat="1" x14ac:dyDescent="0.2">
      <c r="A9" s="37">
        <v>35246</v>
      </c>
      <c r="B9" s="29">
        <v>10.3</v>
      </c>
      <c r="C9" s="69"/>
      <c r="D9" s="69"/>
    </row>
    <row r="10" spans="1:4" s="1" customFormat="1" x14ac:dyDescent="0.2">
      <c r="A10" s="37">
        <v>35338</v>
      </c>
      <c r="B10" s="29">
        <v>10.07</v>
      </c>
      <c r="C10" s="69"/>
      <c r="D10" s="69"/>
    </row>
    <row r="11" spans="1:4" s="1" customFormat="1" x14ac:dyDescent="0.2">
      <c r="A11" s="37">
        <v>35430</v>
      </c>
      <c r="B11" s="29">
        <v>9.7100000000000009</v>
      </c>
      <c r="C11" s="69"/>
      <c r="D11" s="69"/>
    </row>
    <row r="12" spans="1:4" s="1" customFormat="1" x14ac:dyDescent="0.2">
      <c r="A12" s="37">
        <v>35520</v>
      </c>
      <c r="B12" s="29">
        <v>9.43</v>
      </c>
      <c r="C12" s="69"/>
      <c r="D12" s="69"/>
    </row>
    <row r="13" spans="1:4" s="1" customFormat="1" x14ac:dyDescent="0.2">
      <c r="A13" s="37">
        <v>35611</v>
      </c>
      <c r="B13" s="29">
        <v>8.89</v>
      </c>
      <c r="C13" s="69"/>
      <c r="D13" s="69"/>
    </row>
    <row r="14" spans="1:4" s="1" customFormat="1" x14ac:dyDescent="0.2">
      <c r="A14" s="37">
        <v>35703</v>
      </c>
      <c r="B14" s="29">
        <v>8.9700000000000006</v>
      </c>
      <c r="C14" s="69"/>
      <c r="D14" s="69"/>
    </row>
    <row r="15" spans="1:4" s="1" customFormat="1" x14ac:dyDescent="0.2">
      <c r="A15" s="37">
        <v>35795</v>
      </c>
      <c r="B15" s="29">
        <v>9.61</v>
      </c>
      <c r="C15" s="69"/>
      <c r="D15" s="69"/>
    </row>
    <row r="16" spans="1:4" s="1" customFormat="1" x14ac:dyDescent="0.2">
      <c r="A16" s="37">
        <v>35885</v>
      </c>
      <c r="B16" s="29">
        <v>9.1300000000000008</v>
      </c>
      <c r="C16" s="69"/>
      <c r="D16" s="69"/>
    </row>
    <row r="17" spans="1:4" s="1" customFormat="1" x14ac:dyDescent="0.2">
      <c r="A17" s="37">
        <v>35976</v>
      </c>
      <c r="B17" s="29">
        <v>9.4</v>
      </c>
      <c r="C17" s="69"/>
      <c r="D17" s="69"/>
    </row>
    <row r="18" spans="1:4" s="1" customFormat="1" x14ac:dyDescent="0.2">
      <c r="A18" s="37">
        <v>36068</v>
      </c>
      <c r="B18" s="29">
        <v>9.6999999999999993</v>
      </c>
      <c r="C18" s="69"/>
      <c r="D18" s="69"/>
    </row>
    <row r="19" spans="1:4" s="1" customFormat="1" x14ac:dyDescent="0.2">
      <c r="A19" s="37">
        <v>36160</v>
      </c>
      <c r="B19" s="29">
        <v>9.93</v>
      </c>
      <c r="C19" s="69"/>
      <c r="D19" s="69"/>
    </row>
    <row r="20" spans="1:4" s="1" customFormat="1" x14ac:dyDescent="0.2">
      <c r="A20" s="37">
        <v>36250</v>
      </c>
      <c r="B20" s="29">
        <v>10.35</v>
      </c>
      <c r="C20" s="69"/>
      <c r="D20" s="69"/>
    </row>
    <row r="21" spans="1:4" s="1" customFormat="1" x14ac:dyDescent="0.2">
      <c r="A21" s="37">
        <v>36341</v>
      </c>
      <c r="B21" s="29">
        <v>10.96</v>
      </c>
      <c r="C21" s="69"/>
      <c r="D21" s="69"/>
    </row>
    <row r="22" spans="1:4" s="1" customFormat="1" x14ac:dyDescent="0.2">
      <c r="A22" s="37">
        <v>36433</v>
      </c>
      <c r="B22" s="29">
        <v>11.68</v>
      </c>
      <c r="C22" s="69"/>
      <c r="D22" s="69"/>
    </row>
    <row r="23" spans="1:4" s="1" customFormat="1" x14ac:dyDescent="0.2">
      <c r="A23" s="37">
        <v>36525</v>
      </c>
      <c r="B23" s="29">
        <v>11.54</v>
      </c>
      <c r="C23" s="69"/>
      <c r="D23" s="69"/>
    </row>
    <row r="24" spans="1:4" s="1" customFormat="1" x14ac:dyDescent="0.2">
      <c r="A24" s="37">
        <v>36616</v>
      </c>
      <c r="B24" s="29">
        <v>10.66</v>
      </c>
      <c r="C24" s="29">
        <v>10.46</v>
      </c>
      <c r="D24" s="72">
        <v>0.2</v>
      </c>
    </row>
    <row r="25" spans="1:4" s="1" customFormat="1" x14ac:dyDescent="0.2">
      <c r="A25" s="37">
        <v>36707</v>
      </c>
      <c r="B25" s="29">
        <v>10.86</v>
      </c>
      <c r="C25" s="29">
        <v>10.45</v>
      </c>
      <c r="D25" s="72">
        <v>0.41</v>
      </c>
    </row>
    <row r="26" spans="1:4" s="1" customFormat="1" x14ac:dyDescent="0.2">
      <c r="A26" s="37">
        <v>36799</v>
      </c>
      <c r="B26" s="29">
        <v>10.06</v>
      </c>
      <c r="C26" s="29">
        <v>10.26</v>
      </c>
      <c r="D26" s="72">
        <v>-0.2</v>
      </c>
    </row>
    <row r="27" spans="1:4" s="1" customFormat="1" x14ac:dyDescent="0.2">
      <c r="A27" s="37">
        <v>36891</v>
      </c>
      <c r="B27" s="29">
        <v>10.24</v>
      </c>
      <c r="C27" s="29">
        <v>10.18</v>
      </c>
      <c r="D27" s="72">
        <v>0.06</v>
      </c>
    </row>
    <row r="28" spans="1:4" s="1" customFormat="1" x14ac:dyDescent="0.2">
      <c r="A28" s="37">
        <v>36981</v>
      </c>
      <c r="B28" s="29">
        <v>10.27</v>
      </c>
      <c r="C28" s="29">
        <v>10.16</v>
      </c>
      <c r="D28" s="72">
        <v>0.11</v>
      </c>
    </row>
    <row r="29" spans="1:4" s="1" customFormat="1" x14ac:dyDescent="0.2">
      <c r="A29" s="37">
        <v>37072</v>
      </c>
      <c r="B29" s="29">
        <v>10.19</v>
      </c>
      <c r="C29" s="29">
        <v>10.14</v>
      </c>
      <c r="D29" s="72">
        <v>0.05</v>
      </c>
    </row>
    <row r="30" spans="1:4" s="1" customFormat="1" x14ac:dyDescent="0.2">
      <c r="A30" s="37">
        <v>37164</v>
      </c>
      <c r="B30" s="29">
        <v>10.26</v>
      </c>
      <c r="C30" s="29">
        <v>10.17</v>
      </c>
      <c r="D30" s="72">
        <v>0.09</v>
      </c>
    </row>
    <row r="31" spans="1:4" s="1" customFormat="1" x14ac:dyDescent="0.2">
      <c r="A31" s="37">
        <v>37256</v>
      </c>
      <c r="B31" s="29">
        <v>11.61</v>
      </c>
      <c r="C31" s="29">
        <v>10.47</v>
      </c>
      <c r="D31" s="72">
        <v>1.1299999999999999</v>
      </c>
    </row>
    <row r="32" spans="1:4" s="1" customFormat="1" x14ac:dyDescent="0.2">
      <c r="A32" s="37">
        <v>37346</v>
      </c>
      <c r="B32" s="29">
        <v>11.84</v>
      </c>
      <c r="C32" s="29">
        <v>10.77</v>
      </c>
      <c r="D32" s="72">
        <v>1.07</v>
      </c>
    </row>
    <row r="33" spans="1:4" s="1" customFormat="1" x14ac:dyDescent="0.2">
      <c r="A33" s="37">
        <v>37437</v>
      </c>
      <c r="B33" s="29">
        <v>11.87</v>
      </c>
      <c r="C33" s="29">
        <v>11</v>
      </c>
      <c r="D33" s="72">
        <v>0.87</v>
      </c>
    </row>
    <row r="34" spans="1:4" s="1" customFormat="1" x14ac:dyDescent="0.2">
      <c r="A34" s="37">
        <v>37529</v>
      </c>
      <c r="B34" s="29">
        <v>12.77</v>
      </c>
      <c r="C34" s="29">
        <v>11.35</v>
      </c>
      <c r="D34" s="72">
        <v>1.42</v>
      </c>
    </row>
    <row r="35" spans="1:4" s="1" customFormat="1" x14ac:dyDescent="0.2">
      <c r="A35" s="37">
        <v>37621</v>
      </c>
      <c r="B35" s="29">
        <v>14.08</v>
      </c>
      <c r="C35" s="29">
        <v>11.86</v>
      </c>
      <c r="D35" s="72">
        <v>2.21</v>
      </c>
    </row>
    <row r="36" spans="1:4" s="1" customFormat="1" x14ac:dyDescent="0.2">
      <c r="A36" s="37">
        <v>37711</v>
      </c>
      <c r="B36" s="29">
        <v>14.43</v>
      </c>
      <c r="C36" s="29">
        <v>12.34</v>
      </c>
      <c r="D36" s="72">
        <v>2.09</v>
      </c>
    </row>
    <row r="37" spans="1:4" s="1" customFormat="1" x14ac:dyDescent="0.2">
      <c r="A37" s="37">
        <v>37802</v>
      </c>
      <c r="B37" s="29">
        <v>15.36</v>
      </c>
      <c r="C37" s="29">
        <v>12.9</v>
      </c>
      <c r="D37" s="72">
        <v>2.4700000000000002</v>
      </c>
    </row>
    <row r="38" spans="1:4" s="1" customFormat="1" x14ac:dyDescent="0.2">
      <c r="A38" s="37">
        <v>37894</v>
      </c>
      <c r="B38" s="29">
        <v>17.7</v>
      </c>
      <c r="C38" s="29">
        <v>13.81</v>
      </c>
      <c r="D38" s="72">
        <v>3.89</v>
      </c>
    </row>
    <row r="39" spans="1:4" s="1" customFormat="1" x14ac:dyDescent="0.2">
      <c r="A39" s="37">
        <v>37986</v>
      </c>
      <c r="B39" s="29">
        <v>19.84</v>
      </c>
      <c r="C39" s="29">
        <v>14.96</v>
      </c>
      <c r="D39" s="72">
        <v>4.88</v>
      </c>
    </row>
    <row r="40" spans="1:4" s="1" customFormat="1" x14ac:dyDescent="0.2">
      <c r="A40" s="37">
        <v>38077</v>
      </c>
      <c r="B40" s="29">
        <v>21.3</v>
      </c>
      <c r="C40" s="29">
        <v>16.16</v>
      </c>
      <c r="D40" s="72">
        <v>5.14</v>
      </c>
    </row>
    <row r="41" spans="1:4" s="1" customFormat="1" x14ac:dyDescent="0.2">
      <c r="A41" s="37">
        <v>38168</v>
      </c>
      <c r="B41" s="29">
        <v>23.23</v>
      </c>
      <c r="C41" s="29">
        <v>17.440000000000001</v>
      </c>
      <c r="D41" s="72">
        <v>5.8</v>
      </c>
    </row>
    <row r="42" spans="1:4" s="1" customFormat="1" x14ac:dyDescent="0.2">
      <c r="A42" s="37">
        <v>38260</v>
      </c>
      <c r="B42" s="29">
        <v>24.12</v>
      </c>
      <c r="C42" s="29">
        <v>18.510000000000002</v>
      </c>
      <c r="D42" s="72">
        <v>5.61</v>
      </c>
    </row>
    <row r="43" spans="1:4" s="1" customFormat="1" x14ac:dyDescent="0.2">
      <c r="A43" s="37">
        <v>38352</v>
      </c>
      <c r="B43" s="29">
        <v>25.86</v>
      </c>
      <c r="C43" s="29">
        <v>19.64</v>
      </c>
      <c r="D43" s="72">
        <v>6.22</v>
      </c>
    </row>
    <row r="44" spans="1:4" s="1" customFormat="1" x14ac:dyDescent="0.2">
      <c r="A44" s="37">
        <v>38442</v>
      </c>
      <c r="B44" s="29">
        <v>27.1</v>
      </c>
      <c r="C44" s="29">
        <v>20.74</v>
      </c>
      <c r="D44" s="72">
        <v>6.36</v>
      </c>
    </row>
    <row r="45" spans="1:4" s="1" customFormat="1" x14ac:dyDescent="0.2">
      <c r="A45" s="37">
        <v>38533</v>
      </c>
      <c r="B45" s="29">
        <v>28.98</v>
      </c>
      <c r="C45" s="29">
        <v>21.96</v>
      </c>
      <c r="D45" s="72">
        <v>7.02</v>
      </c>
    </row>
    <row r="46" spans="1:4" s="1" customFormat="1" x14ac:dyDescent="0.2">
      <c r="A46" s="37">
        <v>38625</v>
      </c>
      <c r="B46" s="29">
        <v>31.64</v>
      </c>
      <c r="C46" s="29">
        <v>23.49</v>
      </c>
      <c r="D46" s="72">
        <v>8.14</v>
      </c>
    </row>
    <row r="47" spans="1:4" s="1" customFormat="1" x14ac:dyDescent="0.2">
      <c r="A47" s="37">
        <v>38717</v>
      </c>
      <c r="B47" s="29">
        <v>34.86</v>
      </c>
      <c r="C47" s="29">
        <v>25.37</v>
      </c>
      <c r="D47" s="72">
        <v>9.49</v>
      </c>
    </row>
    <row r="48" spans="1:4" s="1" customFormat="1" x14ac:dyDescent="0.2">
      <c r="A48" s="37">
        <v>38807</v>
      </c>
      <c r="B48" s="29">
        <v>37.71</v>
      </c>
      <c r="C48" s="29">
        <v>27.43</v>
      </c>
      <c r="D48" s="72">
        <v>10.28</v>
      </c>
    </row>
    <row r="49" spans="1:4" s="1" customFormat="1" x14ac:dyDescent="0.2">
      <c r="A49" s="37">
        <v>38898</v>
      </c>
      <c r="B49" s="29">
        <v>40.869999999999997</v>
      </c>
      <c r="C49" s="29">
        <v>29.65</v>
      </c>
      <c r="D49" s="72">
        <v>11.22</v>
      </c>
    </row>
    <row r="50" spans="1:4" s="1" customFormat="1" x14ac:dyDescent="0.2">
      <c r="A50" s="37">
        <v>38990</v>
      </c>
      <c r="B50" s="29">
        <v>43.45</v>
      </c>
      <c r="C50" s="29">
        <v>31.83</v>
      </c>
      <c r="D50" s="72">
        <v>11.63</v>
      </c>
    </row>
    <row r="51" spans="1:4" s="1" customFormat="1" x14ac:dyDescent="0.2">
      <c r="A51" s="37">
        <v>39082</v>
      </c>
      <c r="B51" s="29">
        <v>46.19</v>
      </c>
      <c r="C51" s="29">
        <v>33.99</v>
      </c>
      <c r="D51" s="72">
        <v>12.2</v>
      </c>
    </row>
    <row r="52" spans="1:4" s="1" customFormat="1" x14ac:dyDescent="0.2">
      <c r="A52" s="37">
        <v>39172</v>
      </c>
      <c r="B52" s="29">
        <v>48.22</v>
      </c>
      <c r="C52" s="29">
        <v>36.01</v>
      </c>
      <c r="D52" s="72">
        <v>12.21</v>
      </c>
    </row>
    <row r="53" spans="1:4" s="1" customFormat="1" x14ac:dyDescent="0.2">
      <c r="A53" s="37">
        <v>39263</v>
      </c>
      <c r="B53" s="29">
        <v>50.54</v>
      </c>
      <c r="C53" s="29">
        <v>37.99</v>
      </c>
      <c r="D53" s="72">
        <v>12.55</v>
      </c>
    </row>
    <row r="54" spans="1:4" s="1" customFormat="1" x14ac:dyDescent="0.2">
      <c r="A54" s="37">
        <v>39355</v>
      </c>
      <c r="B54" s="29">
        <v>53.28</v>
      </c>
      <c r="C54" s="29">
        <v>40.07</v>
      </c>
      <c r="D54" s="72">
        <v>13.21</v>
      </c>
    </row>
    <row r="55" spans="1:4" s="1" customFormat="1" x14ac:dyDescent="0.2">
      <c r="A55" s="37">
        <v>39447</v>
      </c>
      <c r="B55" s="29">
        <v>55.87</v>
      </c>
      <c r="C55" s="29">
        <v>42.21</v>
      </c>
      <c r="D55" s="72">
        <v>13.66</v>
      </c>
    </row>
    <row r="56" spans="1:4" s="1" customFormat="1" x14ac:dyDescent="0.2">
      <c r="A56" s="37">
        <v>39538</v>
      </c>
      <c r="B56" s="29">
        <v>56.44</v>
      </c>
      <c r="C56" s="29">
        <v>43.93</v>
      </c>
      <c r="D56" s="72">
        <v>12.51</v>
      </c>
    </row>
    <row r="57" spans="1:4" s="1" customFormat="1" x14ac:dyDescent="0.2">
      <c r="A57" s="37">
        <v>39629</v>
      </c>
      <c r="B57" s="29">
        <v>57.45</v>
      </c>
      <c r="C57" s="29">
        <v>45.43</v>
      </c>
      <c r="D57" s="72">
        <v>12.03</v>
      </c>
    </row>
    <row r="58" spans="1:4" s="1" customFormat="1" x14ac:dyDescent="0.2">
      <c r="A58" s="37">
        <v>39721</v>
      </c>
      <c r="B58" s="29">
        <v>58.36</v>
      </c>
      <c r="C58" s="29">
        <v>46.74</v>
      </c>
      <c r="D58" s="72">
        <v>11.62</v>
      </c>
    </row>
    <row r="59" spans="1:4" s="1" customFormat="1" x14ac:dyDescent="0.2">
      <c r="A59" s="37">
        <v>39813</v>
      </c>
      <c r="B59" s="29">
        <v>58.44</v>
      </c>
      <c r="C59" s="29">
        <v>47.77</v>
      </c>
      <c r="D59" s="72">
        <v>10.67</v>
      </c>
    </row>
    <row r="60" spans="1:4" s="1" customFormat="1" x14ac:dyDescent="0.2">
      <c r="A60" s="37">
        <v>39903</v>
      </c>
      <c r="B60" s="29">
        <v>58.56</v>
      </c>
      <c r="C60" s="29">
        <v>48.66</v>
      </c>
      <c r="D60" s="72">
        <v>9.9</v>
      </c>
    </row>
    <row r="61" spans="1:4" s="1" customFormat="1" x14ac:dyDescent="0.2">
      <c r="A61" s="37">
        <v>39994</v>
      </c>
      <c r="B61" s="29">
        <v>60.02</v>
      </c>
      <c r="C61" s="29">
        <v>49.76</v>
      </c>
      <c r="D61" s="72">
        <v>10.26</v>
      </c>
    </row>
    <row r="62" spans="1:4" s="1" customFormat="1" x14ac:dyDescent="0.2">
      <c r="A62" s="37">
        <v>40086</v>
      </c>
      <c r="B62" s="29">
        <v>63.28</v>
      </c>
      <c r="C62" s="29">
        <v>51.45</v>
      </c>
      <c r="D62" s="72">
        <v>11.83</v>
      </c>
    </row>
    <row r="63" spans="1:4" s="1" customFormat="1" x14ac:dyDescent="0.2">
      <c r="A63" s="37">
        <v>40178</v>
      </c>
      <c r="B63" s="29">
        <v>66.05</v>
      </c>
      <c r="C63" s="29">
        <v>53.5</v>
      </c>
      <c r="D63" s="72">
        <v>12.55</v>
      </c>
    </row>
    <row r="64" spans="1:4" s="1" customFormat="1" x14ac:dyDescent="0.2">
      <c r="A64" s="37">
        <v>40268</v>
      </c>
      <c r="B64" s="29">
        <v>64.72</v>
      </c>
      <c r="C64" s="29">
        <v>54.81</v>
      </c>
      <c r="D64" s="72">
        <v>9.92</v>
      </c>
    </row>
    <row r="65" spans="1:4" s="1" customFormat="1" x14ac:dyDescent="0.2">
      <c r="A65" s="37">
        <v>40359</v>
      </c>
      <c r="B65" s="29">
        <v>63.37</v>
      </c>
      <c r="C65" s="29">
        <v>55.45</v>
      </c>
      <c r="D65" s="72">
        <v>7.93</v>
      </c>
    </row>
    <row r="66" spans="1:4" s="1" customFormat="1" x14ac:dyDescent="0.2">
      <c r="A66" s="37">
        <v>40451</v>
      </c>
      <c r="B66" s="29">
        <v>60.82</v>
      </c>
      <c r="C66" s="29">
        <v>55.3</v>
      </c>
      <c r="D66" s="72">
        <v>5.52</v>
      </c>
    </row>
    <row r="67" spans="1:4" s="1" customFormat="1" x14ac:dyDescent="0.2">
      <c r="A67" s="37">
        <v>40543</v>
      </c>
      <c r="B67" s="29">
        <v>58.06</v>
      </c>
      <c r="C67" s="29">
        <v>54.63</v>
      </c>
      <c r="D67" s="72">
        <v>3.43</v>
      </c>
    </row>
    <row r="68" spans="1:4" s="1" customFormat="1" x14ac:dyDescent="0.2">
      <c r="A68" s="37">
        <v>40633</v>
      </c>
      <c r="B68" s="29">
        <v>56.29</v>
      </c>
      <c r="C68" s="29">
        <v>53.94</v>
      </c>
      <c r="D68" s="72">
        <v>2.35</v>
      </c>
    </row>
    <row r="69" spans="1:4" s="1" customFormat="1" x14ac:dyDescent="0.2">
      <c r="A69" s="37">
        <v>40724</v>
      </c>
      <c r="B69" s="29">
        <v>54.59</v>
      </c>
      <c r="C69" s="29">
        <v>53.29</v>
      </c>
      <c r="D69" s="72">
        <v>1.3</v>
      </c>
    </row>
    <row r="70" spans="1:4" s="1" customFormat="1" x14ac:dyDescent="0.2">
      <c r="A70" s="37">
        <v>40816</v>
      </c>
      <c r="B70" s="29">
        <v>53.25</v>
      </c>
      <c r="C70" s="29">
        <v>52.78</v>
      </c>
      <c r="D70" s="72">
        <v>0.47</v>
      </c>
    </row>
    <row r="71" spans="1:4" s="1" customFormat="1" x14ac:dyDescent="0.2">
      <c r="A71" s="37">
        <v>40908</v>
      </c>
      <c r="B71" s="29">
        <v>51.31</v>
      </c>
      <c r="C71" s="29">
        <v>52.2</v>
      </c>
      <c r="D71" s="72">
        <v>-0.89</v>
      </c>
    </row>
    <row r="72" spans="1:4" s="1" customFormat="1" x14ac:dyDescent="0.2">
      <c r="A72" s="37">
        <v>40999</v>
      </c>
      <c r="B72" s="29">
        <v>49.68</v>
      </c>
      <c r="C72" s="29">
        <v>51.58</v>
      </c>
      <c r="D72" s="72">
        <v>-1.9</v>
      </c>
    </row>
    <row r="73" spans="1:4" s="1" customFormat="1" x14ac:dyDescent="0.2">
      <c r="A73" s="37">
        <v>41090</v>
      </c>
      <c r="B73" s="29">
        <v>49.29</v>
      </c>
      <c r="C73" s="29">
        <v>51.21</v>
      </c>
      <c r="D73" s="72">
        <v>-1.92</v>
      </c>
    </row>
    <row r="74" spans="1:4" s="1" customFormat="1" x14ac:dyDescent="0.2">
      <c r="A74" s="37">
        <v>41182</v>
      </c>
      <c r="B74" s="29">
        <v>48.42</v>
      </c>
      <c r="C74" s="29">
        <v>50.89</v>
      </c>
      <c r="D74" s="72">
        <v>-2.48</v>
      </c>
    </row>
    <row r="75" spans="1:4" s="1" customFormat="1" x14ac:dyDescent="0.2">
      <c r="A75" s="37">
        <v>41274</v>
      </c>
      <c r="B75" s="29">
        <v>47.44</v>
      </c>
      <c r="C75" s="29">
        <v>50.6</v>
      </c>
      <c r="D75" s="72">
        <v>-3.15</v>
      </c>
    </row>
    <row r="76" spans="1:4" s="1" customFormat="1" x14ac:dyDescent="0.2">
      <c r="A76" s="37">
        <v>41364</v>
      </c>
      <c r="B76" s="29">
        <v>46.73</v>
      </c>
      <c r="C76" s="29">
        <v>50.32</v>
      </c>
      <c r="D76" s="72">
        <v>-3.6</v>
      </c>
    </row>
    <row r="77" spans="1:4" s="1" customFormat="1" x14ac:dyDescent="0.2">
      <c r="A77" s="37">
        <v>41455</v>
      </c>
      <c r="B77" s="29">
        <v>45.86</v>
      </c>
      <c r="C77" s="29">
        <v>50</v>
      </c>
      <c r="D77" s="72">
        <v>-4.1399999999999997</v>
      </c>
    </row>
    <row r="78" spans="1:4" s="1" customFormat="1" x14ac:dyDescent="0.2">
      <c r="A78" s="37">
        <v>41547</v>
      </c>
      <c r="B78" s="29">
        <v>45.26</v>
      </c>
      <c r="C78" s="29">
        <v>49.7</v>
      </c>
      <c r="D78" s="72">
        <v>-4.4400000000000004</v>
      </c>
    </row>
    <row r="79" spans="1:4" s="1" customFormat="1" x14ac:dyDescent="0.2">
      <c r="A79" s="37">
        <v>41639</v>
      </c>
      <c r="B79" s="29">
        <v>44.01</v>
      </c>
      <c r="C79" s="29">
        <v>49.28</v>
      </c>
      <c r="D79" s="72">
        <v>-5.27</v>
      </c>
    </row>
    <row r="80" spans="1:4" s="1" customFormat="1" x14ac:dyDescent="0.2">
      <c r="A80" s="37">
        <v>41729</v>
      </c>
      <c r="B80" s="29">
        <v>43.18</v>
      </c>
      <c r="C80" s="29">
        <v>48.84</v>
      </c>
      <c r="D80" s="72">
        <v>-5.66</v>
      </c>
    </row>
    <row r="81" spans="1:4" s="1" customFormat="1" x14ac:dyDescent="0.2">
      <c r="A81" s="37">
        <v>41820</v>
      </c>
      <c r="B81" s="29">
        <v>42.86</v>
      </c>
      <c r="C81" s="29">
        <v>48.49</v>
      </c>
      <c r="D81" s="72">
        <v>-5.64</v>
      </c>
    </row>
    <row r="82" spans="1:4" s="1" customFormat="1" x14ac:dyDescent="0.2">
      <c r="A82" s="37">
        <v>41912</v>
      </c>
      <c r="B82" s="29">
        <v>42.36</v>
      </c>
      <c r="C82" s="29">
        <v>48.19</v>
      </c>
      <c r="D82" s="72">
        <v>-5.82</v>
      </c>
    </row>
    <row r="83" spans="1:4" s="1" customFormat="1" x14ac:dyDescent="0.2">
      <c r="A83" s="37">
        <v>42004</v>
      </c>
      <c r="B83" s="29">
        <v>41.43</v>
      </c>
      <c r="C83" s="29">
        <v>47.81</v>
      </c>
      <c r="D83" s="72">
        <v>-6.38</v>
      </c>
    </row>
    <row r="84" spans="1:4" s="1" customFormat="1" x14ac:dyDescent="0.2">
      <c r="A84" s="37">
        <v>42094</v>
      </c>
      <c r="B84" s="29">
        <v>40.96</v>
      </c>
      <c r="C84" s="29">
        <v>47.46</v>
      </c>
      <c r="D84" s="72">
        <v>-6.5</v>
      </c>
    </row>
    <row r="85" spans="1:4" s="1" customFormat="1" x14ac:dyDescent="0.2">
      <c r="A85" s="37">
        <v>42185</v>
      </c>
      <c r="B85" s="77">
        <v>41.6</v>
      </c>
      <c r="C85" s="77">
        <v>47.35</v>
      </c>
      <c r="D85" s="77">
        <v>-5.74</v>
      </c>
    </row>
    <row r="86" spans="1:4" s="1" customFormat="1" x14ac:dyDescent="0.2">
      <c r="A86" s="37">
        <v>42277</v>
      </c>
      <c r="B86" s="77">
        <v>42.2</v>
      </c>
      <c r="C86" s="77">
        <v>47.43</v>
      </c>
      <c r="D86" s="77">
        <v>-5.23</v>
      </c>
    </row>
    <row r="87" spans="1:4" s="1" customFormat="1" x14ac:dyDescent="0.2">
      <c r="A87" s="37">
        <v>42369</v>
      </c>
      <c r="B87" s="77">
        <v>41.74</v>
      </c>
      <c r="C87" s="77">
        <v>47.41</v>
      </c>
      <c r="D87" s="77">
        <v>-5.67</v>
      </c>
    </row>
    <row r="88" spans="1:4" s="1" customFormat="1" x14ac:dyDescent="0.2">
      <c r="A88" s="37">
        <v>42460</v>
      </c>
      <c r="B88" s="77">
        <v>42.1</v>
      </c>
      <c r="C88" s="77">
        <v>47.45</v>
      </c>
      <c r="D88" s="77">
        <v>-5.34</v>
      </c>
    </row>
    <row r="89" spans="1:4" s="1" customFormat="1" x14ac:dyDescent="0.2">
      <c r="A89" s="37">
        <v>42551</v>
      </c>
      <c r="B89" s="77">
        <v>43.1</v>
      </c>
      <c r="C89" s="77">
        <v>47.64</v>
      </c>
      <c r="D89" s="77">
        <v>-4.54</v>
      </c>
    </row>
    <row r="90" spans="1:4" s="1" customFormat="1" x14ac:dyDescent="0.2">
      <c r="A90" s="37">
        <v>42643</v>
      </c>
      <c r="B90" s="77">
        <v>43.84</v>
      </c>
      <c r="C90" s="77">
        <v>47.92</v>
      </c>
      <c r="D90" s="77">
        <v>-4.08</v>
      </c>
    </row>
    <row r="91" spans="1:4" s="1" customFormat="1" x14ac:dyDescent="0.2">
      <c r="A91" s="37">
        <v>42735</v>
      </c>
      <c r="B91" s="77">
        <v>43.5</v>
      </c>
      <c r="C91" s="77">
        <v>48.04</v>
      </c>
      <c r="D91" s="77">
        <v>-4.54</v>
      </c>
    </row>
    <row r="92" spans="1:4" s="1" customFormat="1" x14ac:dyDescent="0.2">
      <c r="A92" s="37">
        <v>42825</v>
      </c>
      <c r="B92" s="77">
        <v>43.37</v>
      </c>
      <c r="C92" s="77">
        <v>48.04</v>
      </c>
      <c r="D92" s="77">
        <v>-4.66</v>
      </c>
    </row>
    <row r="93" spans="1:4" s="1" customFormat="1" x14ac:dyDescent="0.2">
      <c r="A93" s="37">
        <v>42916</v>
      </c>
      <c r="B93" s="77">
        <v>43.27</v>
      </c>
      <c r="C93" s="77">
        <v>47.94</v>
      </c>
      <c r="D93" s="77">
        <v>-4.68</v>
      </c>
    </row>
    <row r="94" spans="1:4" s="1" customFormat="1" x14ac:dyDescent="0.2">
      <c r="A94" s="37">
        <v>43008</v>
      </c>
      <c r="B94" s="77">
        <v>43.58</v>
      </c>
      <c r="C94" s="77">
        <v>47.91</v>
      </c>
      <c r="D94" s="77">
        <v>-4.33</v>
      </c>
    </row>
    <row r="95" spans="1:4" s="1" customFormat="1" x14ac:dyDescent="0.2">
      <c r="A95" s="37">
        <v>43100</v>
      </c>
      <c r="B95" s="77">
        <v>42.48</v>
      </c>
      <c r="C95" s="77">
        <v>47.65</v>
      </c>
      <c r="D95" s="77">
        <v>-5.17</v>
      </c>
    </row>
    <row r="96" spans="1:4" s="1" customFormat="1" x14ac:dyDescent="0.2">
      <c r="A96" s="37">
        <v>43190</v>
      </c>
      <c r="B96" s="77">
        <v>42.42</v>
      </c>
      <c r="C96" s="77">
        <v>47.42</v>
      </c>
      <c r="D96" s="77">
        <v>-5</v>
      </c>
    </row>
    <row r="97" spans="1:4" s="1" customFormat="1" x14ac:dyDescent="0.2">
      <c r="A97" s="37">
        <v>43281</v>
      </c>
      <c r="B97" s="77">
        <v>43.44</v>
      </c>
      <c r="C97" s="77">
        <v>47.45</v>
      </c>
      <c r="D97" s="77">
        <v>-4.01</v>
      </c>
    </row>
    <row r="98" spans="1:4" s="1" customFormat="1" x14ac:dyDescent="0.2">
      <c r="A98" s="37">
        <v>43373</v>
      </c>
      <c r="B98" s="77">
        <v>42.76</v>
      </c>
      <c r="C98" s="77">
        <v>47.33</v>
      </c>
      <c r="D98" s="77">
        <v>-4.57</v>
      </c>
    </row>
    <row r="99" spans="1:4" s="1" customFormat="1" x14ac:dyDescent="0.2">
      <c r="A99" s="37">
        <v>43465</v>
      </c>
      <c r="B99" s="77">
        <v>41.85</v>
      </c>
      <c r="C99" s="77">
        <v>47.05</v>
      </c>
      <c r="D99" s="77">
        <v>-5.2</v>
      </c>
    </row>
    <row r="100" spans="1:4" s="1" customFormat="1" x14ac:dyDescent="0.2">
      <c r="A100" s="37">
        <v>43555</v>
      </c>
      <c r="B100" s="77">
        <v>41.41</v>
      </c>
      <c r="C100" s="77">
        <v>46.7</v>
      </c>
      <c r="D100" s="77">
        <v>-5.3</v>
      </c>
    </row>
    <row r="101" spans="1:4" s="1" customFormat="1" x14ac:dyDescent="0.2">
      <c r="A101" s="37">
        <v>43646</v>
      </c>
      <c r="B101" s="77">
        <v>41.33</v>
      </c>
      <c r="C101" s="77">
        <v>46.39</v>
      </c>
      <c r="D101" s="77">
        <v>-5.0599999999999996</v>
      </c>
    </row>
    <row r="102" spans="1:4" s="1" customFormat="1" x14ac:dyDescent="0.2">
      <c r="A102" s="37">
        <v>43738</v>
      </c>
      <c r="B102" s="77">
        <v>41.1</v>
      </c>
      <c r="C102" s="77">
        <v>46.12</v>
      </c>
      <c r="D102" s="77">
        <v>-5.0199999999999996</v>
      </c>
    </row>
    <row r="103" spans="1:4" x14ac:dyDescent="0.2">
      <c r="A103" s="37">
        <v>43830</v>
      </c>
      <c r="B103" s="77">
        <v>40.21</v>
      </c>
      <c r="C103" s="77">
        <v>45.75</v>
      </c>
      <c r="D103" s="77">
        <v>-5.54</v>
      </c>
    </row>
    <row r="104" spans="1:4" x14ac:dyDescent="0.2">
      <c r="A104" s="37">
        <v>43921</v>
      </c>
      <c r="B104" s="77">
        <v>40.17</v>
      </c>
      <c r="C104" s="77">
        <v>45.44</v>
      </c>
      <c r="D104" s="77">
        <v>-5.28</v>
      </c>
    </row>
    <row r="105" spans="1:4" x14ac:dyDescent="0.2">
      <c r="A105" s="37">
        <v>44012</v>
      </c>
      <c r="B105" s="77">
        <v>39.74</v>
      </c>
      <c r="C105" s="77">
        <v>45.11</v>
      </c>
      <c r="D105" s="77">
        <v>-5.37</v>
      </c>
    </row>
    <row r="106" spans="1:4" x14ac:dyDescent="0.2">
      <c r="A106" s="37">
        <v>44104</v>
      </c>
      <c r="B106" s="85">
        <v>39.99</v>
      </c>
      <c r="C106" s="85">
        <v>44.9</v>
      </c>
      <c r="D106" s="71">
        <v>-4.91</v>
      </c>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39997558519241921"/>
    <pageSetUpPr fitToPage="1"/>
  </sheetPr>
  <dimension ref="A1:D105"/>
  <sheetViews>
    <sheetView zoomScaleNormal="100" workbookViewId="0">
      <pane ySplit="6" topLeftCell="A91" activePane="bottomLeft" state="frozen"/>
      <selection activeCell="B1" sqref="B1"/>
      <selection pane="bottomLeft"/>
    </sheetView>
  </sheetViews>
  <sheetFormatPr defaultColWidth="8.85546875" defaultRowHeight="12.75" x14ac:dyDescent="0.2"/>
  <cols>
    <col min="1" max="1" width="24" style="27" customWidth="1"/>
    <col min="2" max="2" width="24" style="6" customWidth="1"/>
    <col min="3" max="3" width="24" style="30" customWidth="1"/>
    <col min="4" max="4" width="24" style="47" customWidth="1"/>
    <col min="5" max="16384" width="8.85546875" style="1"/>
  </cols>
  <sheetData>
    <row r="1" spans="1:4" ht="15" x14ac:dyDescent="0.25">
      <c r="A1" s="13" t="s">
        <v>73</v>
      </c>
      <c r="B1" s="3"/>
      <c r="C1" s="4"/>
      <c r="D1" s="42"/>
    </row>
    <row r="2" spans="1:4" x14ac:dyDescent="0.2">
      <c r="A2" s="17" t="s">
        <v>10</v>
      </c>
      <c r="B2" s="15"/>
      <c r="C2" s="16"/>
      <c r="D2" s="43"/>
    </row>
    <row r="3" spans="1:4" ht="76.5" customHeight="1" x14ac:dyDescent="0.2">
      <c r="A3" s="126" t="s">
        <v>80</v>
      </c>
      <c r="B3" s="126"/>
      <c r="C3" s="126"/>
      <c r="D3" s="126"/>
    </row>
    <row r="4" spans="1:4" x14ac:dyDescent="0.2">
      <c r="A4" s="2"/>
      <c r="B4" s="3"/>
      <c r="C4" s="4"/>
      <c r="D4" s="42"/>
    </row>
    <row r="5" spans="1:4" s="5" customFormat="1" ht="42.75" customHeight="1" x14ac:dyDescent="0.25">
      <c r="A5" s="14"/>
      <c r="B5" s="36" t="s">
        <v>51</v>
      </c>
      <c r="C5" s="38" t="s">
        <v>33</v>
      </c>
      <c r="D5" s="44" t="s">
        <v>52</v>
      </c>
    </row>
    <row r="6" spans="1:4" s="55" customFormat="1" ht="17.25" customHeight="1" x14ac:dyDescent="0.25">
      <c r="A6" s="52" t="s">
        <v>13</v>
      </c>
      <c r="B6" s="53" t="s">
        <v>50</v>
      </c>
      <c r="C6" s="59" t="s">
        <v>89</v>
      </c>
      <c r="D6" s="58" t="s">
        <v>89</v>
      </c>
    </row>
    <row r="7" spans="1:4" x14ac:dyDescent="0.2">
      <c r="A7" s="37">
        <v>35064</v>
      </c>
      <c r="B7" s="69" t="s">
        <v>89</v>
      </c>
      <c r="C7" s="69" t="s">
        <v>89</v>
      </c>
      <c r="D7" s="69" t="s">
        <v>89</v>
      </c>
    </row>
    <row r="8" spans="1:4" x14ac:dyDescent="0.2">
      <c r="A8" s="37">
        <v>35155</v>
      </c>
      <c r="B8" s="69" t="s">
        <v>89</v>
      </c>
      <c r="C8" s="69" t="s">
        <v>89</v>
      </c>
      <c r="D8" s="69" t="s">
        <v>89</v>
      </c>
    </row>
    <row r="9" spans="1:4" x14ac:dyDescent="0.2">
      <c r="A9" s="37">
        <v>35246</v>
      </c>
      <c r="B9" s="69" t="s">
        <v>89</v>
      </c>
      <c r="C9" s="69" t="s">
        <v>89</v>
      </c>
      <c r="D9" s="69" t="s">
        <v>89</v>
      </c>
    </row>
    <row r="10" spans="1:4" x14ac:dyDescent="0.2">
      <c r="A10" s="37">
        <v>35338</v>
      </c>
      <c r="B10" s="69" t="s">
        <v>89</v>
      </c>
      <c r="C10" s="69" t="s">
        <v>89</v>
      </c>
      <c r="D10" s="69" t="s">
        <v>89</v>
      </c>
    </row>
    <row r="11" spans="1:4" x14ac:dyDescent="0.2">
      <c r="A11" s="37">
        <v>35430</v>
      </c>
      <c r="B11" s="69" t="s">
        <v>89</v>
      </c>
      <c r="C11" s="69" t="s">
        <v>89</v>
      </c>
      <c r="D11" s="69" t="s">
        <v>89</v>
      </c>
    </row>
    <row r="12" spans="1:4" x14ac:dyDescent="0.2">
      <c r="A12" s="37">
        <v>35520</v>
      </c>
      <c r="B12" s="69" t="s">
        <v>89</v>
      </c>
      <c r="C12" s="69" t="s">
        <v>89</v>
      </c>
      <c r="D12" s="69" t="s">
        <v>89</v>
      </c>
    </row>
    <row r="13" spans="1:4" x14ac:dyDescent="0.2">
      <c r="A13" s="37">
        <v>35611</v>
      </c>
      <c r="B13" s="69" t="s">
        <v>89</v>
      </c>
      <c r="C13" s="69" t="s">
        <v>89</v>
      </c>
      <c r="D13" s="69" t="s">
        <v>89</v>
      </c>
    </row>
    <row r="14" spans="1:4" x14ac:dyDescent="0.2">
      <c r="A14" s="37">
        <v>35703</v>
      </c>
      <c r="B14" s="69" t="s">
        <v>89</v>
      </c>
      <c r="C14" s="69" t="s">
        <v>89</v>
      </c>
      <c r="D14" s="69" t="s">
        <v>89</v>
      </c>
    </row>
    <row r="15" spans="1:4" x14ac:dyDescent="0.2">
      <c r="A15" s="37">
        <v>35795</v>
      </c>
      <c r="B15" s="69" t="s">
        <v>89</v>
      </c>
      <c r="C15" s="69" t="s">
        <v>89</v>
      </c>
      <c r="D15" s="69" t="s">
        <v>89</v>
      </c>
    </row>
    <row r="16" spans="1:4" x14ac:dyDescent="0.2">
      <c r="A16" s="37">
        <v>35885</v>
      </c>
      <c r="B16" s="69" t="s">
        <v>89</v>
      </c>
      <c r="C16" s="69" t="s">
        <v>89</v>
      </c>
      <c r="D16" s="69" t="s">
        <v>89</v>
      </c>
    </row>
    <row r="17" spans="1:4" x14ac:dyDescent="0.2">
      <c r="A17" s="37">
        <v>35976</v>
      </c>
      <c r="B17" s="69" t="s">
        <v>89</v>
      </c>
      <c r="C17" s="69" t="s">
        <v>89</v>
      </c>
      <c r="D17" s="69" t="s">
        <v>89</v>
      </c>
    </row>
    <row r="18" spans="1:4" x14ac:dyDescent="0.2">
      <c r="A18" s="37">
        <v>36068</v>
      </c>
      <c r="B18" s="69" t="s">
        <v>89</v>
      </c>
      <c r="C18" s="69" t="s">
        <v>89</v>
      </c>
      <c r="D18" s="69" t="s">
        <v>89</v>
      </c>
    </row>
    <row r="19" spans="1:4" x14ac:dyDescent="0.2">
      <c r="A19" s="37">
        <v>36160</v>
      </c>
      <c r="B19" s="29">
        <v>73.33</v>
      </c>
      <c r="C19" s="69" t="s">
        <v>89</v>
      </c>
      <c r="D19" s="69" t="s">
        <v>89</v>
      </c>
    </row>
    <row r="20" spans="1:4" x14ac:dyDescent="0.2">
      <c r="A20" s="37">
        <v>36250</v>
      </c>
      <c r="B20" s="29">
        <v>70.37</v>
      </c>
      <c r="C20" s="69" t="s">
        <v>89</v>
      </c>
      <c r="D20" s="69" t="s">
        <v>89</v>
      </c>
    </row>
    <row r="21" spans="1:4" x14ac:dyDescent="0.2">
      <c r="A21" s="37">
        <v>36341</v>
      </c>
      <c r="B21" s="29">
        <v>65.64</v>
      </c>
      <c r="C21" s="69" t="s">
        <v>89</v>
      </c>
      <c r="D21" s="69" t="s">
        <v>89</v>
      </c>
    </row>
    <row r="22" spans="1:4" x14ac:dyDescent="0.2">
      <c r="A22" s="37">
        <v>36433</v>
      </c>
      <c r="B22" s="29">
        <v>62.88</v>
      </c>
      <c r="C22" s="69" t="s">
        <v>89</v>
      </c>
      <c r="D22" s="69" t="s">
        <v>89</v>
      </c>
    </row>
    <row r="23" spans="1:4" x14ac:dyDescent="0.2">
      <c r="A23" s="37">
        <v>36525</v>
      </c>
      <c r="B23" s="29">
        <v>61.65</v>
      </c>
      <c r="C23" s="69" t="s">
        <v>89</v>
      </c>
      <c r="D23" s="69" t="s">
        <v>89</v>
      </c>
    </row>
    <row r="24" spans="1:4" x14ac:dyDescent="0.2">
      <c r="A24" s="37">
        <v>36616</v>
      </c>
      <c r="B24" s="29">
        <v>59.2</v>
      </c>
      <c r="C24" s="29">
        <v>63.83</v>
      </c>
      <c r="D24" s="72">
        <v>-4.63</v>
      </c>
    </row>
    <row r="25" spans="1:4" x14ac:dyDescent="0.2">
      <c r="A25" s="37">
        <v>36707</v>
      </c>
      <c r="B25" s="29">
        <v>62.66</v>
      </c>
      <c r="C25" s="29">
        <v>63.74</v>
      </c>
      <c r="D25" s="72">
        <v>-1.07</v>
      </c>
    </row>
    <row r="26" spans="1:4" x14ac:dyDescent="0.2">
      <c r="A26" s="37">
        <v>36799</v>
      </c>
      <c r="B26" s="29">
        <v>60.27</v>
      </c>
      <c r="C26" s="29">
        <v>63.22</v>
      </c>
      <c r="D26" s="72">
        <v>-2.95</v>
      </c>
    </row>
    <row r="27" spans="1:4" x14ac:dyDescent="0.2">
      <c r="A27" s="37">
        <v>36891</v>
      </c>
      <c r="B27" s="29">
        <v>64.31</v>
      </c>
      <c r="C27" s="29">
        <v>63.76</v>
      </c>
      <c r="D27" s="72">
        <v>0.55000000000000004</v>
      </c>
    </row>
    <row r="28" spans="1:4" x14ac:dyDescent="0.2">
      <c r="A28" s="37">
        <v>36981</v>
      </c>
      <c r="B28" s="29">
        <v>68.900000000000006</v>
      </c>
      <c r="C28" s="29">
        <v>65.16</v>
      </c>
      <c r="D28" s="72">
        <v>3.73</v>
      </c>
    </row>
    <row r="29" spans="1:4" x14ac:dyDescent="0.2">
      <c r="A29" s="37">
        <v>37072</v>
      </c>
      <c r="B29" s="29">
        <v>71.010000000000005</v>
      </c>
      <c r="C29" s="29">
        <v>66.58</v>
      </c>
      <c r="D29" s="72">
        <v>4.43</v>
      </c>
    </row>
    <row r="30" spans="1:4" x14ac:dyDescent="0.2">
      <c r="A30" s="37">
        <v>37164</v>
      </c>
      <c r="B30" s="29">
        <v>78.31</v>
      </c>
      <c r="C30" s="29">
        <v>69.16</v>
      </c>
      <c r="D30" s="72">
        <v>9.15</v>
      </c>
    </row>
    <row r="31" spans="1:4" x14ac:dyDescent="0.2">
      <c r="A31" s="37">
        <v>37256</v>
      </c>
      <c r="B31" s="29">
        <v>87.7</v>
      </c>
      <c r="C31" s="29">
        <v>72.92</v>
      </c>
      <c r="D31" s="72">
        <v>14.78</v>
      </c>
    </row>
    <row r="32" spans="1:4" x14ac:dyDescent="0.2">
      <c r="A32" s="37">
        <v>37346</v>
      </c>
      <c r="B32" s="29">
        <v>72.56</v>
      </c>
      <c r="C32" s="29">
        <v>72.5</v>
      </c>
      <c r="D32" s="72">
        <v>0.06</v>
      </c>
    </row>
    <row r="33" spans="1:4" x14ac:dyDescent="0.2">
      <c r="A33" s="37">
        <v>37437</v>
      </c>
      <c r="B33" s="29">
        <v>80.430000000000007</v>
      </c>
      <c r="C33" s="29">
        <v>73.53</v>
      </c>
      <c r="D33" s="72">
        <v>6.9</v>
      </c>
    </row>
    <row r="34" spans="1:4" x14ac:dyDescent="0.2">
      <c r="A34" s="37">
        <v>37529</v>
      </c>
      <c r="B34" s="29">
        <v>80.680000000000007</v>
      </c>
      <c r="C34" s="29">
        <v>74.17</v>
      </c>
      <c r="D34" s="72">
        <v>6.52</v>
      </c>
    </row>
    <row r="35" spans="1:4" x14ac:dyDescent="0.2">
      <c r="A35" s="37">
        <v>37621</v>
      </c>
      <c r="B35" s="29">
        <v>80.239999999999995</v>
      </c>
      <c r="C35" s="29">
        <v>74.569999999999993</v>
      </c>
      <c r="D35" s="72">
        <v>5.67</v>
      </c>
    </row>
    <row r="36" spans="1:4" x14ac:dyDescent="0.2">
      <c r="A36" s="37">
        <v>37711</v>
      </c>
      <c r="B36" s="29">
        <v>85.02</v>
      </c>
      <c r="C36" s="29">
        <v>76.319999999999993</v>
      </c>
      <c r="D36" s="72">
        <v>8.6999999999999993</v>
      </c>
    </row>
    <row r="37" spans="1:4" x14ac:dyDescent="0.2">
      <c r="A37" s="37">
        <v>37802</v>
      </c>
      <c r="B37" s="29">
        <v>85.88</v>
      </c>
      <c r="C37" s="29">
        <v>77.67</v>
      </c>
      <c r="D37" s="72">
        <v>8.2100000000000009</v>
      </c>
    </row>
    <row r="38" spans="1:4" x14ac:dyDescent="0.2">
      <c r="A38" s="37">
        <v>37894</v>
      </c>
      <c r="B38" s="29">
        <v>83.54</v>
      </c>
      <c r="C38" s="29">
        <v>78.23</v>
      </c>
      <c r="D38" s="72">
        <v>5.31</v>
      </c>
    </row>
    <row r="39" spans="1:4" x14ac:dyDescent="0.2">
      <c r="A39" s="37">
        <v>37986</v>
      </c>
      <c r="B39" s="29">
        <v>78.680000000000007</v>
      </c>
      <c r="C39" s="29">
        <v>77.56</v>
      </c>
      <c r="D39" s="72">
        <v>1.1200000000000001</v>
      </c>
    </row>
    <row r="40" spans="1:4" x14ac:dyDescent="0.2">
      <c r="A40" s="37">
        <v>38077</v>
      </c>
      <c r="B40" s="29">
        <v>78.84</v>
      </c>
      <c r="C40" s="29">
        <v>76.95</v>
      </c>
      <c r="D40" s="72">
        <v>1.89</v>
      </c>
    </row>
    <row r="41" spans="1:4" x14ac:dyDescent="0.2">
      <c r="A41" s="37">
        <v>38168</v>
      </c>
      <c r="B41" s="29">
        <v>81.760000000000005</v>
      </c>
      <c r="C41" s="29">
        <v>77.27</v>
      </c>
      <c r="D41" s="72">
        <v>4.49</v>
      </c>
    </row>
    <row r="42" spans="1:4" x14ac:dyDescent="0.2">
      <c r="A42" s="37">
        <v>38260</v>
      </c>
      <c r="B42" s="29">
        <v>87.96</v>
      </c>
      <c r="C42" s="29">
        <v>79.17</v>
      </c>
      <c r="D42" s="72">
        <v>8.7899999999999991</v>
      </c>
    </row>
    <row r="43" spans="1:4" x14ac:dyDescent="0.2">
      <c r="A43" s="37">
        <v>38352</v>
      </c>
      <c r="B43" s="29">
        <v>92.99</v>
      </c>
      <c r="C43" s="29">
        <v>81.99</v>
      </c>
      <c r="D43" s="72">
        <v>10.99</v>
      </c>
    </row>
    <row r="44" spans="1:4" x14ac:dyDescent="0.2">
      <c r="A44" s="37">
        <v>38442</v>
      </c>
      <c r="B44" s="29">
        <v>103.2</v>
      </c>
      <c r="C44" s="29">
        <v>86.43</v>
      </c>
      <c r="D44" s="72">
        <v>16.77</v>
      </c>
    </row>
    <row r="45" spans="1:4" x14ac:dyDescent="0.2">
      <c r="A45" s="37">
        <v>38533</v>
      </c>
      <c r="B45" s="29">
        <v>106.32</v>
      </c>
      <c r="C45" s="29">
        <v>90.34</v>
      </c>
      <c r="D45" s="72">
        <v>15.98</v>
      </c>
    </row>
    <row r="46" spans="1:4" x14ac:dyDescent="0.2">
      <c r="A46" s="37">
        <v>38625</v>
      </c>
      <c r="B46" s="29">
        <v>109.85</v>
      </c>
      <c r="C46" s="29">
        <v>93.79</v>
      </c>
      <c r="D46" s="72">
        <v>16.059999999999999</v>
      </c>
    </row>
    <row r="47" spans="1:4" x14ac:dyDescent="0.2">
      <c r="A47" s="37">
        <v>38717</v>
      </c>
      <c r="B47" s="29">
        <v>130.88</v>
      </c>
      <c r="C47" s="29">
        <v>100.98</v>
      </c>
      <c r="D47" s="72">
        <v>29.9</v>
      </c>
    </row>
    <row r="48" spans="1:4" x14ac:dyDescent="0.2">
      <c r="A48" s="37">
        <v>38807</v>
      </c>
      <c r="B48" s="29">
        <v>131.22</v>
      </c>
      <c r="C48" s="29">
        <v>106.25</v>
      </c>
      <c r="D48" s="72">
        <v>24.96</v>
      </c>
    </row>
    <row r="49" spans="1:4" x14ac:dyDescent="0.2">
      <c r="A49" s="37">
        <v>38898</v>
      </c>
      <c r="B49" s="29">
        <v>132.36000000000001</v>
      </c>
      <c r="C49" s="29">
        <v>110.3</v>
      </c>
      <c r="D49" s="72">
        <v>22.06</v>
      </c>
    </row>
    <row r="50" spans="1:4" x14ac:dyDescent="0.2">
      <c r="A50" s="37">
        <v>38990</v>
      </c>
      <c r="B50" s="29">
        <v>133.47</v>
      </c>
      <c r="C50" s="29">
        <v>113.19</v>
      </c>
      <c r="D50" s="72">
        <v>20.28</v>
      </c>
    </row>
    <row r="51" spans="1:4" x14ac:dyDescent="0.2">
      <c r="A51" s="37">
        <v>39082</v>
      </c>
      <c r="B51" s="29">
        <v>141.82</v>
      </c>
      <c r="C51" s="29">
        <v>116.74</v>
      </c>
      <c r="D51" s="72">
        <v>25.08</v>
      </c>
    </row>
    <row r="52" spans="1:4" x14ac:dyDescent="0.2">
      <c r="A52" s="37">
        <v>39172</v>
      </c>
      <c r="B52" s="29">
        <v>141.72</v>
      </c>
      <c r="C52" s="29">
        <v>119.63</v>
      </c>
      <c r="D52" s="72">
        <v>22.08</v>
      </c>
    </row>
    <row r="53" spans="1:4" x14ac:dyDescent="0.2">
      <c r="A53" s="37">
        <v>39263</v>
      </c>
      <c r="B53" s="29">
        <v>144.24</v>
      </c>
      <c r="C53" s="29">
        <v>122.51</v>
      </c>
      <c r="D53" s="72">
        <v>21.73</v>
      </c>
    </row>
    <row r="54" spans="1:4" x14ac:dyDescent="0.2">
      <c r="A54" s="37">
        <v>39355</v>
      </c>
      <c r="B54" s="29">
        <v>143.53</v>
      </c>
      <c r="C54" s="29">
        <v>124.53</v>
      </c>
      <c r="D54" s="72">
        <v>19</v>
      </c>
    </row>
    <row r="55" spans="1:4" x14ac:dyDescent="0.2">
      <c r="A55" s="37">
        <v>39447</v>
      </c>
      <c r="B55" s="29">
        <v>140.02000000000001</v>
      </c>
      <c r="C55" s="29">
        <v>125.13</v>
      </c>
      <c r="D55" s="72">
        <v>14.89</v>
      </c>
    </row>
    <row r="56" spans="1:4" x14ac:dyDescent="0.2">
      <c r="A56" s="37">
        <v>39538</v>
      </c>
      <c r="B56" s="29">
        <v>139.13</v>
      </c>
      <c r="C56" s="29">
        <v>125.55</v>
      </c>
      <c r="D56" s="72">
        <v>13.57</v>
      </c>
    </row>
    <row r="57" spans="1:4" x14ac:dyDescent="0.2">
      <c r="A57" s="37">
        <v>39629</v>
      </c>
      <c r="B57" s="29">
        <v>138.71</v>
      </c>
      <c r="C57" s="29">
        <v>125.97</v>
      </c>
      <c r="D57" s="72">
        <v>12.74</v>
      </c>
    </row>
    <row r="58" spans="1:4" x14ac:dyDescent="0.2">
      <c r="A58" s="37">
        <v>39721</v>
      </c>
      <c r="B58" s="29">
        <v>128.49</v>
      </c>
      <c r="C58" s="29">
        <v>124.21</v>
      </c>
      <c r="D58" s="72">
        <v>4.28</v>
      </c>
    </row>
    <row r="59" spans="1:4" x14ac:dyDescent="0.2">
      <c r="A59" s="37">
        <v>39813</v>
      </c>
      <c r="B59" s="29">
        <v>117.92</v>
      </c>
      <c r="C59" s="29">
        <v>120.72</v>
      </c>
      <c r="D59" s="72">
        <v>-2.8</v>
      </c>
    </row>
    <row r="60" spans="1:4" x14ac:dyDescent="0.2">
      <c r="A60" s="37">
        <v>39903</v>
      </c>
      <c r="B60" s="29">
        <v>96.01</v>
      </c>
      <c r="C60" s="29">
        <v>113.18</v>
      </c>
      <c r="D60" s="72">
        <v>-17.170000000000002</v>
      </c>
    </row>
    <row r="61" spans="1:4" x14ac:dyDescent="0.2">
      <c r="A61" s="37">
        <v>39994</v>
      </c>
      <c r="B61" s="29">
        <v>94.07</v>
      </c>
      <c r="C61" s="29">
        <v>107.5</v>
      </c>
      <c r="D61" s="72">
        <v>-13.43</v>
      </c>
    </row>
    <row r="62" spans="1:4" x14ac:dyDescent="0.2">
      <c r="A62" s="37">
        <v>40086</v>
      </c>
      <c r="B62" s="29">
        <v>94.42</v>
      </c>
      <c r="C62" s="29">
        <v>104.28</v>
      </c>
      <c r="D62" s="72">
        <v>-9.8699999999999992</v>
      </c>
    </row>
    <row r="63" spans="1:4" x14ac:dyDescent="0.2">
      <c r="A63" s="37">
        <v>40178</v>
      </c>
      <c r="B63" s="29">
        <v>97.68</v>
      </c>
      <c r="C63" s="29">
        <v>103.65</v>
      </c>
      <c r="D63" s="72">
        <v>-5.97</v>
      </c>
    </row>
    <row r="64" spans="1:4" x14ac:dyDescent="0.2">
      <c r="A64" s="37">
        <v>40268</v>
      </c>
      <c r="B64" s="29">
        <v>97.41</v>
      </c>
      <c r="C64" s="29">
        <v>104.03</v>
      </c>
      <c r="D64" s="72">
        <v>-6.62</v>
      </c>
    </row>
    <row r="65" spans="1:4" x14ac:dyDescent="0.2">
      <c r="A65" s="37">
        <v>40359</v>
      </c>
      <c r="B65" s="29">
        <v>100.35</v>
      </c>
      <c r="C65" s="29">
        <v>105.01</v>
      </c>
      <c r="D65" s="72">
        <v>-4.67</v>
      </c>
    </row>
    <row r="66" spans="1:4" x14ac:dyDescent="0.2">
      <c r="A66" s="37">
        <v>40451</v>
      </c>
      <c r="B66" s="29">
        <v>100.1</v>
      </c>
      <c r="C66" s="29">
        <v>105.59</v>
      </c>
      <c r="D66" s="72">
        <v>-5.49</v>
      </c>
    </row>
    <row r="67" spans="1:4" x14ac:dyDescent="0.2">
      <c r="A67" s="37">
        <v>40543</v>
      </c>
      <c r="B67" s="29">
        <v>102.14</v>
      </c>
      <c r="C67" s="29">
        <v>106.33</v>
      </c>
      <c r="D67" s="72">
        <v>-4.18</v>
      </c>
    </row>
    <row r="68" spans="1:4" x14ac:dyDescent="0.2">
      <c r="A68" s="37">
        <v>40633</v>
      </c>
      <c r="B68" s="29">
        <v>105.76</v>
      </c>
      <c r="C68" s="29">
        <v>107.67</v>
      </c>
      <c r="D68" s="72">
        <v>-1.91</v>
      </c>
    </row>
    <row r="69" spans="1:4" x14ac:dyDescent="0.2">
      <c r="A69" s="37">
        <v>40724</v>
      </c>
      <c r="B69" s="29">
        <v>103.99</v>
      </c>
      <c r="C69" s="29">
        <v>108.14</v>
      </c>
      <c r="D69" s="72">
        <v>-4.1399999999999997</v>
      </c>
    </row>
    <row r="70" spans="1:4" x14ac:dyDescent="0.2">
      <c r="A70" s="37">
        <v>40816</v>
      </c>
      <c r="B70" s="29">
        <v>102.06</v>
      </c>
      <c r="C70" s="29">
        <v>107.95</v>
      </c>
      <c r="D70" s="72">
        <v>-5.89</v>
      </c>
    </row>
    <row r="71" spans="1:4" x14ac:dyDescent="0.2">
      <c r="A71" s="37">
        <v>40908</v>
      </c>
      <c r="B71" s="29">
        <v>101</v>
      </c>
      <c r="C71" s="29">
        <v>107.41</v>
      </c>
      <c r="D71" s="72">
        <v>-6.4</v>
      </c>
    </row>
    <row r="72" spans="1:4" x14ac:dyDescent="0.2">
      <c r="A72" s="37">
        <v>40999</v>
      </c>
      <c r="B72" s="29">
        <v>98.89</v>
      </c>
      <c r="C72" s="29">
        <v>106.43</v>
      </c>
      <c r="D72" s="72">
        <v>-7.54</v>
      </c>
    </row>
    <row r="73" spans="1:4" x14ac:dyDescent="0.2">
      <c r="A73" s="37">
        <v>41090</v>
      </c>
      <c r="B73" s="29">
        <v>95.59</v>
      </c>
      <c r="C73" s="29">
        <v>105.05</v>
      </c>
      <c r="D73" s="72">
        <v>-9.4600000000000009</v>
      </c>
    </row>
    <row r="74" spans="1:4" x14ac:dyDescent="0.2">
      <c r="A74" s="37">
        <v>41182</v>
      </c>
      <c r="B74" s="29">
        <v>95.43</v>
      </c>
      <c r="C74" s="29">
        <v>104.07</v>
      </c>
      <c r="D74" s="72">
        <v>-8.64</v>
      </c>
    </row>
    <row r="75" spans="1:4" x14ac:dyDescent="0.2">
      <c r="A75" s="37">
        <v>41274</v>
      </c>
      <c r="B75" s="29">
        <v>94.35</v>
      </c>
      <c r="C75" s="29">
        <v>103.19</v>
      </c>
      <c r="D75" s="72">
        <v>-8.84</v>
      </c>
    </row>
    <row r="76" spans="1:4" x14ac:dyDescent="0.2">
      <c r="A76" s="37">
        <v>41364</v>
      </c>
      <c r="B76" s="29">
        <v>94.03</v>
      </c>
      <c r="C76" s="29">
        <v>102.59</v>
      </c>
      <c r="D76" s="72">
        <v>-8.5500000000000007</v>
      </c>
    </row>
    <row r="77" spans="1:4" x14ac:dyDescent="0.2">
      <c r="A77" s="37">
        <v>41455</v>
      </c>
      <c r="B77" s="29">
        <v>92.97</v>
      </c>
      <c r="C77" s="29">
        <v>101.99</v>
      </c>
      <c r="D77" s="72">
        <v>-9.01</v>
      </c>
    </row>
    <row r="78" spans="1:4" x14ac:dyDescent="0.2">
      <c r="A78" s="37">
        <v>41547</v>
      </c>
      <c r="B78" s="29">
        <v>89.83</v>
      </c>
      <c r="C78" s="29">
        <v>100.81</v>
      </c>
      <c r="D78" s="72">
        <v>-10.98</v>
      </c>
    </row>
    <row r="79" spans="1:4" x14ac:dyDescent="0.2">
      <c r="A79" s="37">
        <v>41639</v>
      </c>
      <c r="B79" s="29">
        <v>92.05</v>
      </c>
      <c r="C79" s="29">
        <v>100.43</v>
      </c>
      <c r="D79" s="72">
        <v>-8.3800000000000008</v>
      </c>
    </row>
    <row r="80" spans="1:4" x14ac:dyDescent="0.2">
      <c r="A80" s="37">
        <v>41729</v>
      </c>
      <c r="B80" s="29">
        <v>91.89</v>
      </c>
      <c r="C80" s="29">
        <v>100.13</v>
      </c>
      <c r="D80" s="72">
        <v>-8.24</v>
      </c>
    </row>
    <row r="81" spans="1:4" x14ac:dyDescent="0.2">
      <c r="A81" s="37">
        <v>41820</v>
      </c>
      <c r="B81" s="29">
        <v>92.84</v>
      </c>
      <c r="C81" s="29">
        <v>100.16</v>
      </c>
      <c r="D81" s="72">
        <v>-7.32</v>
      </c>
    </row>
    <row r="82" spans="1:4" x14ac:dyDescent="0.2">
      <c r="A82" s="37">
        <v>41912</v>
      </c>
      <c r="B82" s="29">
        <v>93.27</v>
      </c>
      <c r="C82" s="29">
        <v>100.29</v>
      </c>
      <c r="D82" s="72">
        <v>-7.02</v>
      </c>
    </row>
    <row r="83" spans="1:4" x14ac:dyDescent="0.2">
      <c r="A83" s="37">
        <v>42004</v>
      </c>
      <c r="B83" s="29">
        <v>91.3</v>
      </c>
      <c r="C83" s="29">
        <v>99.8</v>
      </c>
      <c r="D83" s="72">
        <v>-8.51</v>
      </c>
    </row>
    <row r="84" spans="1:4" x14ac:dyDescent="0.2">
      <c r="A84" s="37">
        <v>42094</v>
      </c>
      <c r="B84" s="72">
        <v>90.65</v>
      </c>
      <c r="C84" s="72">
        <v>99.21</v>
      </c>
      <c r="D84" s="72">
        <v>-8.56</v>
      </c>
    </row>
    <row r="85" spans="1:4" x14ac:dyDescent="0.2">
      <c r="A85" s="37">
        <v>42185</v>
      </c>
      <c r="B85" s="72">
        <v>90.85</v>
      </c>
      <c r="C85" s="72">
        <v>98.73</v>
      </c>
      <c r="D85" s="72">
        <v>-7.88</v>
      </c>
    </row>
    <row r="86" spans="1:4" x14ac:dyDescent="0.2">
      <c r="A86" s="37">
        <v>42277</v>
      </c>
      <c r="B86" s="72">
        <v>90.3</v>
      </c>
      <c r="C86" s="72">
        <v>98.23</v>
      </c>
      <c r="D86" s="72">
        <v>-7.93</v>
      </c>
    </row>
    <row r="87" spans="1:4" x14ac:dyDescent="0.2">
      <c r="A87" s="37">
        <v>42369</v>
      </c>
      <c r="B87" s="72">
        <v>88.13</v>
      </c>
      <c r="C87" s="72">
        <v>97.4</v>
      </c>
      <c r="D87" s="72">
        <v>-9.27</v>
      </c>
    </row>
    <row r="88" spans="1:4" x14ac:dyDescent="0.2">
      <c r="A88" s="37">
        <v>42460</v>
      </c>
      <c r="B88" s="72">
        <v>87.23</v>
      </c>
      <c r="C88" s="72">
        <v>96.54</v>
      </c>
      <c r="D88" s="72">
        <v>-9.3000000000000007</v>
      </c>
    </row>
    <row r="89" spans="1:4" x14ac:dyDescent="0.2">
      <c r="A89" s="37">
        <v>42551</v>
      </c>
      <c r="B89" s="72">
        <v>87.07</v>
      </c>
      <c r="C89" s="72">
        <v>95.82</v>
      </c>
      <c r="D89" s="72">
        <v>-8.74</v>
      </c>
    </row>
    <row r="90" spans="1:4" x14ac:dyDescent="0.2">
      <c r="A90" s="37">
        <v>42643</v>
      </c>
      <c r="B90" s="72">
        <v>88.12</v>
      </c>
      <c r="C90" s="72">
        <v>95.52</v>
      </c>
      <c r="D90" s="72">
        <v>-7.4</v>
      </c>
    </row>
    <row r="91" spans="1:4" x14ac:dyDescent="0.2">
      <c r="A91" s="37">
        <v>42735</v>
      </c>
      <c r="B91" s="72">
        <v>88.92</v>
      </c>
      <c r="C91" s="72">
        <v>95.51</v>
      </c>
      <c r="D91" s="72">
        <v>-6.59</v>
      </c>
    </row>
    <row r="92" spans="1:4" x14ac:dyDescent="0.2">
      <c r="A92" s="37">
        <v>42825</v>
      </c>
      <c r="B92" s="72">
        <v>88.59</v>
      </c>
      <c r="C92" s="72">
        <v>95.4</v>
      </c>
      <c r="D92" s="72">
        <v>-6.8</v>
      </c>
    </row>
    <row r="93" spans="1:4" x14ac:dyDescent="0.2">
      <c r="A93" s="37">
        <v>42916</v>
      </c>
      <c r="B93" s="72">
        <v>88.06</v>
      </c>
      <c r="C93" s="72">
        <v>95.1</v>
      </c>
      <c r="D93" s="72">
        <v>-7.04</v>
      </c>
    </row>
    <row r="94" spans="1:4" x14ac:dyDescent="0.2">
      <c r="A94" s="37">
        <v>43008</v>
      </c>
      <c r="B94" s="72">
        <v>87.86</v>
      </c>
      <c r="C94" s="72">
        <v>94.72</v>
      </c>
      <c r="D94" s="72">
        <v>-6.86</v>
      </c>
    </row>
    <row r="95" spans="1:4" x14ac:dyDescent="0.2">
      <c r="A95" s="37">
        <v>43100</v>
      </c>
      <c r="B95" s="72">
        <v>87.27</v>
      </c>
      <c r="C95" s="72">
        <v>94.23</v>
      </c>
      <c r="D95" s="72">
        <v>-6.95</v>
      </c>
    </row>
    <row r="96" spans="1:4" x14ac:dyDescent="0.2">
      <c r="A96" s="37">
        <v>43190</v>
      </c>
      <c r="B96" s="71">
        <v>87.14</v>
      </c>
      <c r="C96" s="71">
        <v>93.79</v>
      </c>
      <c r="D96" s="47">
        <v>-6.65</v>
      </c>
    </row>
    <row r="97" spans="1:4" x14ac:dyDescent="0.2">
      <c r="A97" s="37">
        <v>43281</v>
      </c>
      <c r="B97" s="71">
        <v>86.74</v>
      </c>
      <c r="C97" s="71">
        <v>93.35</v>
      </c>
      <c r="D97" s="47">
        <v>-6.61</v>
      </c>
    </row>
    <row r="98" spans="1:4" x14ac:dyDescent="0.2">
      <c r="A98" s="37">
        <v>43373</v>
      </c>
      <c r="B98" s="71">
        <v>85.62</v>
      </c>
      <c r="C98" s="71">
        <v>92.73</v>
      </c>
      <c r="D98" s="47">
        <v>-7.11</v>
      </c>
    </row>
    <row r="99" spans="1:4" x14ac:dyDescent="0.2">
      <c r="A99" s="37">
        <v>43465</v>
      </c>
      <c r="B99" s="71">
        <v>85.59</v>
      </c>
      <c r="C99" s="71">
        <v>92.22</v>
      </c>
      <c r="D99" s="47">
        <v>-6.63</v>
      </c>
    </row>
    <row r="100" spans="1:4" x14ac:dyDescent="0.2">
      <c r="A100" s="37">
        <v>43555</v>
      </c>
      <c r="B100" s="71">
        <v>85.64</v>
      </c>
      <c r="C100" s="71">
        <v>91.81</v>
      </c>
      <c r="D100" s="47">
        <v>-6.18</v>
      </c>
    </row>
    <row r="101" spans="1:4" x14ac:dyDescent="0.2">
      <c r="A101" s="37">
        <v>43646</v>
      </c>
      <c r="B101" s="71">
        <v>83.69</v>
      </c>
      <c r="C101" s="71">
        <v>91.07</v>
      </c>
      <c r="D101" s="47">
        <v>-7.38</v>
      </c>
    </row>
    <row r="102" spans="1:4" x14ac:dyDescent="0.2">
      <c r="A102" s="37">
        <v>43738</v>
      </c>
      <c r="B102" s="71">
        <v>82.79</v>
      </c>
      <c r="C102" s="71">
        <v>90.28</v>
      </c>
      <c r="D102" s="47">
        <v>-7.49</v>
      </c>
    </row>
    <row r="103" spans="1:4" x14ac:dyDescent="0.2">
      <c r="A103" s="37">
        <v>43830</v>
      </c>
      <c r="B103" s="71">
        <v>82.3</v>
      </c>
      <c r="C103" s="71">
        <v>89.53</v>
      </c>
      <c r="D103" s="47">
        <v>-7.24</v>
      </c>
    </row>
    <row r="104" spans="1:4" x14ac:dyDescent="0.2">
      <c r="A104" s="37">
        <v>43921</v>
      </c>
      <c r="B104" s="71">
        <v>82.45</v>
      </c>
      <c r="C104" s="71">
        <v>88.99</v>
      </c>
      <c r="D104" s="47">
        <v>-6.54</v>
      </c>
    </row>
    <row r="105" spans="1:4" x14ac:dyDescent="0.2">
      <c r="A105" s="37">
        <v>44012</v>
      </c>
      <c r="B105" s="6">
        <v>82.85</v>
      </c>
      <c r="C105" s="71">
        <v>88.7</v>
      </c>
      <c r="D105" s="47">
        <v>-5.84</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8" tint="0.39997558519241921"/>
    <pageSetUpPr fitToPage="1"/>
  </sheetPr>
  <dimension ref="A1:E114"/>
  <sheetViews>
    <sheetView zoomScaleNormal="100" workbookViewId="0">
      <pane ySplit="6" topLeftCell="A97" activePane="bottomLeft" state="frozen"/>
      <selection activeCell="B1" sqref="B1"/>
      <selection pane="bottomLeft"/>
    </sheetView>
  </sheetViews>
  <sheetFormatPr defaultColWidth="8.85546875" defaultRowHeight="12.75" x14ac:dyDescent="0.2"/>
  <cols>
    <col min="1" max="1" width="24" style="84" customWidth="1"/>
    <col min="2" max="4" width="24" style="85" customWidth="1"/>
    <col min="5" max="16384" width="8.85546875" style="79"/>
  </cols>
  <sheetData>
    <row r="1" spans="1:4" s="1" customFormat="1" ht="15" x14ac:dyDescent="0.25">
      <c r="A1" s="13" t="s">
        <v>48</v>
      </c>
      <c r="B1" s="3"/>
      <c r="C1" s="4"/>
      <c r="D1" s="42"/>
    </row>
    <row r="2" spans="1:4" s="1" customFormat="1" x14ac:dyDescent="0.2">
      <c r="A2" s="17" t="s">
        <v>9</v>
      </c>
      <c r="B2" s="15"/>
      <c r="C2" s="16"/>
      <c r="D2" s="43"/>
    </row>
    <row r="3" spans="1:4" s="1" customFormat="1" ht="54.75" customHeight="1" x14ac:dyDescent="0.2">
      <c r="A3" s="126" t="s">
        <v>81</v>
      </c>
      <c r="B3" s="126"/>
      <c r="C3" s="126"/>
      <c r="D3" s="126"/>
    </row>
    <row r="4" spans="1:4" s="1" customFormat="1" x14ac:dyDescent="0.2">
      <c r="A4" s="2"/>
      <c r="B4" s="3"/>
      <c r="C4" s="4"/>
      <c r="D4" s="42"/>
    </row>
    <row r="5" spans="1:4" s="5" customFormat="1" ht="42.75" customHeight="1" x14ac:dyDescent="0.25">
      <c r="A5" s="14"/>
      <c r="B5" s="36" t="s">
        <v>67</v>
      </c>
      <c r="C5" s="65" t="s">
        <v>82</v>
      </c>
      <c r="D5" s="66" t="s">
        <v>85</v>
      </c>
    </row>
    <row r="6" spans="1:4" s="55" customFormat="1" ht="17.25" customHeight="1" x14ac:dyDescent="0.25">
      <c r="A6" s="52" t="s">
        <v>13</v>
      </c>
      <c r="B6" s="54" t="s">
        <v>12</v>
      </c>
      <c r="C6" s="54" t="s">
        <v>12</v>
      </c>
      <c r="D6" s="58" t="s">
        <v>31</v>
      </c>
    </row>
    <row r="7" spans="1:4" s="1" customFormat="1" x14ac:dyDescent="0.2">
      <c r="A7" s="37">
        <v>34334</v>
      </c>
      <c r="B7" s="28">
        <v>116.12</v>
      </c>
      <c r="C7" s="69" t="s">
        <v>89</v>
      </c>
      <c r="D7" s="69" t="s">
        <v>89</v>
      </c>
    </row>
    <row r="8" spans="1:4" s="1" customFormat="1" x14ac:dyDescent="0.2">
      <c r="A8" s="37">
        <v>34424</v>
      </c>
      <c r="B8" s="28">
        <v>114.59</v>
      </c>
      <c r="C8" s="69" t="s">
        <v>89</v>
      </c>
      <c r="D8" s="69" t="s">
        <v>89</v>
      </c>
    </row>
    <row r="9" spans="1:4" s="1" customFormat="1" x14ac:dyDescent="0.2">
      <c r="A9" s="37">
        <v>34515</v>
      </c>
      <c r="B9" s="28">
        <v>115.18</v>
      </c>
      <c r="C9" s="69" t="s">
        <v>89</v>
      </c>
      <c r="D9" s="69" t="s">
        <v>89</v>
      </c>
    </row>
    <row r="10" spans="1:4" s="1" customFormat="1" x14ac:dyDescent="0.2">
      <c r="A10" s="37">
        <v>34607</v>
      </c>
      <c r="B10" s="28">
        <v>111.87</v>
      </c>
      <c r="C10" s="69" t="s">
        <v>89</v>
      </c>
      <c r="D10" s="69" t="s">
        <v>89</v>
      </c>
    </row>
    <row r="11" spans="1:4" s="1" customFormat="1" x14ac:dyDescent="0.2">
      <c r="A11" s="37">
        <v>34699</v>
      </c>
      <c r="B11" s="28">
        <v>120.03</v>
      </c>
      <c r="C11" s="69" t="s">
        <v>89</v>
      </c>
      <c r="D11" s="69" t="s">
        <v>89</v>
      </c>
    </row>
    <row r="12" spans="1:4" s="1" customFormat="1" x14ac:dyDescent="0.2">
      <c r="A12" s="37">
        <v>34789</v>
      </c>
      <c r="B12" s="28">
        <v>119.68</v>
      </c>
      <c r="C12" s="69" t="s">
        <v>89</v>
      </c>
      <c r="D12" s="69" t="s">
        <v>89</v>
      </c>
    </row>
    <row r="13" spans="1:4" s="1" customFormat="1" x14ac:dyDescent="0.2">
      <c r="A13" s="37">
        <v>34880</v>
      </c>
      <c r="B13" s="28">
        <v>119.32</v>
      </c>
      <c r="C13" s="69" t="s">
        <v>89</v>
      </c>
      <c r="D13" s="69" t="s">
        <v>89</v>
      </c>
    </row>
    <row r="14" spans="1:4" s="1" customFormat="1" x14ac:dyDescent="0.2">
      <c r="A14" s="37">
        <v>34972</v>
      </c>
      <c r="B14" s="28">
        <v>115.99</v>
      </c>
      <c r="C14" s="69" t="s">
        <v>89</v>
      </c>
      <c r="D14" s="69" t="s">
        <v>89</v>
      </c>
    </row>
    <row r="15" spans="1:4" s="1" customFormat="1" x14ac:dyDescent="0.2">
      <c r="A15" s="37">
        <v>35064</v>
      </c>
      <c r="B15" s="28">
        <v>114.71</v>
      </c>
      <c r="C15" s="69" t="s">
        <v>89</v>
      </c>
      <c r="D15" s="69" t="s">
        <v>89</v>
      </c>
    </row>
    <row r="16" spans="1:4" s="1" customFormat="1" x14ac:dyDescent="0.2">
      <c r="A16" s="37">
        <v>35155</v>
      </c>
      <c r="B16" s="28">
        <v>117.72</v>
      </c>
      <c r="C16" s="69" t="s">
        <v>89</v>
      </c>
      <c r="D16" s="69" t="s">
        <v>89</v>
      </c>
    </row>
    <row r="17" spans="1:4" s="1" customFormat="1" x14ac:dyDescent="0.2">
      <c r="A17" s="37">
        <v>35246</v>
      </c>
      <c r="B17" s="28">
        <v>117.62</v>
      </c>
      <c r="C17" s="69" t="s">
        <v>89</v>
      </c>
      <c r="D17" s="69" t="s">
        <v>89</v>
      </c>
    </row>
    <row r="18" spans="1:4" s="1" customFormat="1" x14ac:dyDescent="0.2">
      <c r="A18" s="37">
        <v>35338</v>
      </c>
      <c r="B18" s="28">
        <v>116.27</v>
      </c>
      <c r="C18" s="69" t="s">
        <v>89</v>
      </c>
      <c r="D18" s="69" t="s">
        <v>89</v>
      </c>
    </row>
    <row r="19" spans="1:4" s="1" customFormat="1" x14ac:dyDescent="0.2">
      <c r="A19" s="37">
        <v>35430</v>
      </c>
      <c r="B19" s="28">
        <v>106.22</v>
      </c>
      <c r="C19" s="76">
        <f>AVERAGE(B$7:B19)</f>
        <v>115.79384615384615</v>
      </c>
      <c r="D19" s="46">
        <f t="shared" ref="D19:D31" si="0">B19-C19</f>
        <v>-9.5738461538461479</v>
      </c>
    </row>
    <row r="20" spans="1:4" s="1" customFormat="1" x14ac:dyDescent="0.2">
      <c r="A20" s="37">
        <v>35520</v>
      </c>
      <c r="B20" s="28">
        <v>101.49</v>
      </c>
      <c r="C20" s="76">
        <f>AVERAGE(B$7:B20)</f>
        <v>114.77214285714285</v>
      </c>
      <c r="D20" s="46">
        <f t="shared" si="0"/>
        <v>-13.282142857142858</v>
      </c>
    </row>
    <row r="21" spans="1:4" s="1" customFormat="1" x14ac:dyDescent="0.2">
      <c r="A21" s="37">
        <v>35611</v>
      </c>
      <c r="B21" s="28">
        <v>93.58</v>
      </c>
      <c r="C21" s="76">
        <f>AVERAGE(B$7:B21)</f>
        <v>113.35933333333332</v>
      </c>
      <c r="D21" s="46">
        <f t="shared" si="0"/>
        <v>-19.779333333333327</v>
      </c>
    </row>
    <row r="22" spans="1:4" s="1" customFormat="1" x14ac:dyDescent="0.2">
      <c r="A22" s="37">
        <v>35703</v>
      </c>
      <c r="B22" s="28">
        <v>85.51</v>
      </c>
      <c r="C22" s="76">
        <f>AVERAGE(B$7:B22)</f>
        <v>111.61874999999999</v>
      </c>
      <c r="D22" s="46">
        <f t="shared" si="0"/>
        <v>-26.108749999999986</v>
      </c>
    </row>
    <row r="23" spans="1:4" s="1" customFormat="1" x14ac:dyDescent="0.2">
      <c r="A23" s="37">
        <v>35795</v>
      </c>
      <c r="B23" s="28">
        <v>86.89</v>
      </c>
      <c r="C23" s="76">
        <f>AVERAGE(B$7:B23)</f>
        <v>110.16411764705882</v>
      </c>
      <c r="D23" s="46">
        <f t="shared" si="0"/>
        <v>-23.274117647058816</v>
      </c>
    </row>
    <row r="24" spans="1:4" s="1" customFormat="1" x14ac:dyDescent="0.2">
      <c r="A24" s="37">
        <v>35885</v>
      </c>
      <c r="B24" s="28">
        <v>84.91</v>
      </c>
      <c r="C24" s="76">
        <f>AVERAGE(B$7:B24)</f>
        <v>108.76111111111112</v>
      </c>
      <c r="D24" s="46">
        <f t="shared" si="0"/>
        <v>-23.851111111111123</v>
      </c>
    </row>
    <row r="25" spans="1:4" s="1" customFormat="1" x14ac:dyDescent="0.2">
      <c r="A25" s="37">
        <v>35976</v>
      </c>
      <c r="B25" s="28">
        <v>88.27</v>
      </c>
      <c r="C25" s="76">
        <f>AVERAGE(B$7:B25)</f>
        <v>107.68263157894737</v>
      </c>
      <c r="D25" s="46">
        <f t="shared" si="0"/>
        <v>-19.412631578947369</v>
      </c>
    </row>
    <row r="26" spans="1:4" s="1" customFormat="1" x14ac:dyDescent="0.2">
      <c r="A26" s="37">
        <v>36068</v>
      </c>
      <c r="B26" s="28">
        <v>93.19</v>
      </c>
      <c r="C26" s="76">
        <f>AVERAGE(B$7:B26)</f>
        <v>106.958</v>
      </c>
      <c r="D26" s="46">
        <f t="shared" si="0"/>
        <v>-13.768000000000001</v>
      </c>
    </row>
    <row r="27" spans="1:4" s="1" customFormat="1" x14ac:dyDescent="0.2">
      <c r="A27" s="37">
        <v>36160</v>
      </c>
      <c r="B27" s="28">
        <v>90.24</v>
      </c>
      <c r="C27" s="76">
        <f>AVERAGE(B$7:B27)</f>
        <v>106.16190476190475</v>
      </c>
      <c r="D27" s="46">
        <f t="shared" si="0"/>
        <v>-15.921904761904756</v>
      </c>
    </row>
    <row r="28" spans="1:4" s="1" customFormat="1" x14ac:dyDescent="0.2">
      <c r="A28" s="37">
        <v>36250</v>
      </c>
      <c r="B28" s="28">
        <v>91.06</v>
      </c>
      <c r="C28" s="76">
        <f>AVERAGE(B$7:B28)</f>
        <v>105.47545454545453</v>
      </c>
      <c r="D28" s="46">
        <f t="shared" si="0"/>
        <v>-14.415454545454523</v>
      </c>
    </row>
    <row r="29" spans="1:4" s="1" customFormat="1" x14ac:dyDescent="0.2">
      <c r="A29" s="37">
        <v>36341</v>
      </c>
      <c r="B29" s="28">
        <v>88.44</v>
      </c>
      <c r="C29" s="76">
        <f>AVERAGE(B$7:B29)</f>
        <v>104.73478260869564</v>
      </c>
      <c r="D29" s="46">
        <f t="shared" si="0"/>
        <v>-16.294782608695641</v>
      </c>
    </row>
    <row r="30" spans="1:4" s="1" customFormat="1" x14ac:dyDescent="0.2">
      <c r="A30" s="37">
        <v>36433</v>
      </c>
      <c r="B30" s="28">
        <v>89.05</v>
      </c>
      <c r="C30" s="76">
        <f>AVERAGE(B$7:B30)</f>
        <v>104.08125</v>
      </c>
      <c r="D30" s="46">
        <f t="shared" si="0"/>
        <v>-15.03125</v>
      </c>
    </row>
    <row r="31" spans="1:4" s="1" customFormat="1" x14ac:dyDescent="0.2">
      <c r="A31" s="37">
        <v>36525</v>
      </c>
      <c r="B31" s="28">
        <v>84.91</v>
      </c>
      <c r="C31" s="76">
        <f>AVERAGE(B$7:B31)</f>
        <v>103.31439999999999</v>
      </c>
      <c r="D31" s="46">
        <f t="shared" si="0"/>
        <v>-18.404399999999995</v>
      </c>
    </row>
    <row r="32" spans="1:4" s="1" customFormat="1" x14ac:dyDescent="0.2">
      <c r="A32" s="37">
        <v>36616</v>
      </c>
      <c r="B32" s="28">
        <v>77.2</v>
      </c>
      <c r="C32" s="76">
        <f>AVERAGE(B$7:B32)</f>
        <v>102.30999999999997</v>
      </c>
      <c r="D32" s="46">
        <f>B32-C32</f>
        <v>-25.109999999999971</v>
      </c>
    </row>
    <row r="33" spans="1:4" s="1" customFormat="1" x14ac:dyDescent="0.2">
      <c r="A33" s="37">
        <v>36707</v>
      </c>
      <c r="B33" s="28">
        <v>75.19</v>
      </c>
      <c r="C33" s="76">
        <f>AVERAGE(B$7:B33)</f>
        <v>101.30555555555554</v>
      </c>
      <c r="D33" s="46">
        <f t="shared" ref="D33:D94" si="1">B33-C33</f>
        <v>-26.115555555555545</v>
      </c>
    </row>
    <row r="34" spans="1:4" s="1" customFormat="1" x14ac:dyDescent="0.2">
      <c r="A34" s="37">
        <v>36799</v>
      </c>
      <c r="B34" s="28">
        <v>68.239999999999995</v>
      </c>
      <c r="C34" s="76">
        <f>AVERAGE(B$7:B34)</f>
        <v>100.12464285714283</v>
      </c>
      <c r="D34" s="46">
        <f t="shared" si="1"/>
        <v>-31.884642857142836</v>
      </c>
    </row>
    <row r="35" spans="1:4" s="1" customFormat="1" x14ac:dyDescent="0.2">
      <c r="A35" s="37">
        <v>36891</v>
      </c>
      <c r="B35" s="28">
        <v>65.489999999999995</v>
      </c>
      <c r="C35" s="76">
        <f>AVERAGE(B$7:B35)</f>
        <v>98.930344827586183</v>
      </c>
      <c r="D35" s="46">
        <f t="shared" si="1"/>
        <v>-33.440344827586188</v>
      </c>
    </row>
    <row r="36" spans="1:4" s="1" customFormat="1" x14ac:dyDescent="0.2">
      <c r="A36" s="37">
        <v>36981</v>
      </c>
      <c r="B36" s="28">
        <v>63.55</v>
      </c>
      <c r="C36" s="76">
        <f>AVERAGE(B$7:B36)</f>
        <v>97.750999999999976</v>
      </c>
      <c r="D36" s="46">
        <f t="shared" si="1"/>
        <v>-34.200999999999979</v>
      </c>
    </row>
    <row r="37" spans="1:4" s="1" customFormat="1" x14ac:dyDescent="0.2">
      <c r="A37" s="37">
        <v>37072</v>
      </c>
      <c r="B37" s="28">
        <v>63.27</v>
      </c>
      <c r="C37" s="76">
        <f>AVERAGE(B$7:B37)</f>
        <v>96.638709677419328</v>
      </c>
      <c r="D37" s="46">
        <f t="shared" si="1"/>
        <v>-33.368709677419325</v>
      </c>
    </row>
    <row r="38" spans="1:4" s="1" customFormat="1" x14ac:dyDescent="0.2">
      <c r="A38" s="37">
        <v>37164</v>
      </c>
      <c r="B38" s="28">
        <v>61.07</v>
      </c>
      <c r="C38" s="76">
        <f>AVERAGE(B$7:B38)</f>
        <v>95.527187499999982</v>
      </c>
      <c r="D38" s="46">
        <f t="shared" si="1"/>
        <v>-34.457187499999982</v>
      </c>
    </row>
    <row r="39" spans="1:4" s="1" customFormat="1" x14ac:dyDescent="0.2">
      <c r="A39" s="37">
        <v>37256</v>
      </c>
      <c r="B39" s="28">
        <v>64.430000000000007</v>
      </c>
      <c r="C39" s="76">
        <f>AVERAGE(B$7:B39)</f>
        <v>94.584848484848465</v>
      </c>
      <c r="D39" s="46">
        <f t="shared" si="1"/>
        <v>-30.154848484848458</v>
      </c>
    </row>
    <row r="40" spans="1:4" s="1" customFormat="1" x14ac:dyDescent="0.2">
      <c r="A40" s="37">
        <v>37346</v>
      </c>
      <c r="B40" s="28">
        <v>64.89</v>
      </c>
      <c r="C40" s="76">
        <f>AVERAGE(B$7:B40)</f>
        <v>93.711470588235272</v>
      </c>
      <c r="D40" s="46">
        <f t="shared" si="1"/>
        <v>-28.821470588235272</v>
      </c>
    </row>
    <row r="41" spans="1:4" s="1" customFormat="1" x14ac:dyDescent="0.2">
      <c r="A41" s="37">
        <v>37437</v>
      </c>
      <c r="B41" s="28">
        <v>67.17</v>
      </c>
      <c r="C41" s="76">
        <f>AVERAGE(B$7:B41)</f>
        <v>92.953142857142836</v>
      </c>
      <c r="D41" s="46">
        <f t="shared" si="1"/>
        <v>-25.783142857142835</v>
      </c>
    </row>
    <row r="42" spans="1:4" s="1" customFormat="1" x14ac:dyDescent="0.2">
      <c r="A42" s="37">
        <v>37529</v>
      </c>
      <c r="B42" s="28">
        <v>68.73</v>
      </c>
      <c r="C42" s="76">
        <f>AVERAGE(B$7:B42)</f>
        <v>92.280277777777755</v>
      </c>
      <c r="D42" s="46">
        <f t="shared" si="1"/>
        <v>-23.550277777777751</v>
      </c>
    </row>
    <row r="43" spans="1:4" s="1" customFormat="1" x14ac:dyDescent="0.2">
      <c r="A43" s="37">
        <v>37621</v>
      </c>
      <c r="B43" s="28">
        <v>73.599999999999994</v>
      </c>
      <c r="C43" s="76">
        <f>AVERAGE(B$7:B43)</f>
        <v>91.77540540540538</v>
      </c>
      <c r="D43" s="46">
        <f t="shared" si="1"/>
        <v>-18.175405405405385</v>
      </c>
    </row>
    <row r="44" spans="1:4" s="1" customFormat="1" x14ac:dyDescent="0.2">
      <c r="A44" s="37">
        <v>37711</v>
      </c>
      <c r="B44" s="28">
        <v>79.7</v>
      </c>
      <c r="C44" s="76">
        <f>AVERAGE(B$7:B44)</f>
        <v>91.457631578947343</v>
      </c>
      <c r="D44" s="46">
        <f t="shared" si="1"/>
        <v>-11.75763157894734</v>
      </c>
    </row>
    <row r="45" spans="1:4" s="1" customFormat="1" x14ac:dyDescent="0.2">
      <c r="A45" s="37">
        <v>37802</v>
      </c>
      <c r="B45" s="28">
        <v>82.12</v>
      </c>
      <c r="C45" s="76">
        <f>AVERAGE(B$7:B45)</f>
        <v>91.218205128205099</v>
      </c>
      <c r="D45" s="46">
        <f t="shared" si="1"/>
        <v>-9.0982051282050946</v>
      </c>
    </row>
    <row r="46" spans="1:4" s="1" customFormat="1" x14ac:dyDescent="0.2">
      <c r="A46" s="37">
        <v>37894</v>
      </c>
      <c r="B46" s="28">
        <v>92.06</v>
      </c>
      <c r="C46" s="76">
        <f>AVERAGE(B$7:B46)</f>
        <v>91.23924999999997</v>
      </c>
      <c r="D46" s="46">
        <f t="shared" si="1"/>
        <v>0.82075000000003229</v>
      </c>
    </row>
    <row r="47" spans="1:4" s="1" customFormat="1" x14ac:dyDescent="0.2">
      <c r="A47" s="37">
        <v>37986</v>
      </c>
      <c r="B47" s="28">
        <v>98.87</v>
      </c>
      <c r="C47" s="76">
        <f>AVERAGE(B$7:B47)</f>
        <v>91.425365853658505</v>
      </c>
      <c r="D47" s="46">
        <f t="shared" si="1"/>
        <v>7.4446341463414996</v>
      </c>
    </row>
    <row r="48" spans="1:4" s="1" customFormat="1" x14ac:dyDescent="0.2">
      <c r="A48" s="37">
        <v>38077</v>
      </c>
      <c r="B48" s="28">
        <v>104.2</v>
      </c>
      <c r="C48" s="76">
        <f>AVERAGE(B$7:B48)</f>
        <v>91.729523809523769</v>
      </c>
      <c r="D48" s="46">
        <f t="shared" si="1"/>
        <v>12.470476190476234</v>
      </c>
    </row>
    <row r="49" spans="1:4" s="1" customFormat="1" x14ac:dyDescent="0.2">
      <c r="A49" s="37">
        <v>38168</v>
      </c>
      <c r="B49" s="28">
        <v>110.94</v>
      </c>
      <c r="C49" s="76">
        <f>AVERAGE(B$7:B49)</f>
        <v>92.176279069767403</v>
      </c>
      <c r="D49" s="46">
        <f t="shared" si="1"/>
        <v>18.763720930232594</v>
      </c>
    </row>
    <row r="50" spans="1:4" s="1" customFormat="1" x14ac:dyDescent="0.2">
      <c r="A50" s="37">
        <v>38260</v>
      </c>
      <c r="B50" s="28">
        <v>113.41</v>
      </c>
      <c r="C50" s="76">
        <f>AVERAGE(B$7:B50)</f>
        <v>92.658863636363606</v>
      </c>
      <c r="D50" s="46">
        <f t="shared" si="1"/>
        <v>20.751136363636391</v>
      </c>
    </row>
    <row r="51" spans="1:4" s="1" customFormat="1" x14ac:dyDescent="0.2">
      <c r="A51" s="37">
        <v>38352</v>
      </c>
      <c r="B51" s="28">
        <v>109.6</v>
      </c>
      <c r="C51" s="76">
        <f>AVERAGE(B$7:B51)</f>
        <v>93.035333333333298</v>
      </c>
      <c r="D51" s="46">
        <f t="shared" si="1"/>
        <v>16.564666666666696</v>
      </c>
    </row>
    <row r="52" spans="1:4" s="1" customFormat="1" x14ac:dyDescent="0.2">
      <c r="A52" s="37">
        <v>38442</v>
      </c>
      <c r="B52" s="28">
        <v>108.84</v>
      </c>
      <c r="C52" s="76">
        <f>AVERAGE(B$7:B52)</f>
        <v>93.378913043478221</v>
      </c>
      <c r="D52" s="46">
        <f t="shared" si="1"/>
        <v>15.461086956521783</v>
      </c>
    </row>
    <row r="53" spans="1:4" s="1" customFormat="1" x14ac:dyDescent="0.2">
      <c r="A53" s="37">
        <v>38533</v>
      </c>
      <c r="B53" s="28">
        <v>114.12</v>
      </c>
      <c r="C53" s="76">
        <f>AVERAGE(B$7:B53)</f>
        <v>93.820212765957407</v>
      </c>
      <c r="D53" s="46">
        <f t="shared" si="1"/>
        <v>20.299787234042597</v>
      </c>
    </row>
    <row r="54" spans="1:4" s="1" customFormat="1" x14ac:dyDescent="0.2">
      <c r="A54" s="37">
        <v>38625</v>
      </c>
      <c r="B54" s="28">
        <v>121.71</v>
      </c>
      <c r="C54" s="76">
        <f>AVERAGE(B$7:B54)</f>
        <v>94.401249999999962</v>
      </c>
      <c r="D54" s="46">
        <f t="shared" si="1"/>
        <v>27.308750000000032</v>
      </c>
    </row>
    <row r="55" spans="1:4" s="1" customFormat="1" x14ac:dyDescent="0.2">
      <c r="A55" s="37">
        <v>38717</v>
      </c>
      <c r="B55" s="28">
        <v>132.09</v>
      </c>
      <c r="C55" s="76">
        <f>AVERAGE(B$7:B55)</f>
        <v>95.170408163265279</v>
      </c>
      <c r="D55" s="46">
        <f t="shared" si="1"/>
        <v>36.919591836734725</v>
      </c>
    </row>
    <row r="56" spans="1:4" s="1" customFormat="1" x14ac:dyDescent="0.2">
      <c r="A56" s="37">
        <v>38807</v>
      </c>
      <c r="B56" s="28">
        <v>145.79</v>
      </c>
      <c r="C56" s="76">
        <f>AVERAGE(B$7:B56)</f>
        <v>96.182799999999972</v>
      </c>
      <c r="D56" s="46">
        <f t="shared" si="1"/>
        <v>49.60720000000002</v>
      </c>
    </row>
    <row r="57" spans="1:4" s="1" customFormat="1" x14ac:dyDescent="0.2">
      <c r="A57" s="37">
        <v>38898</v>
      </c>
      <c r="B57" s="28">
        <v>154.12</v>
      </c>
      <c r="C57" s="76">
        <f>AVERAGE(B$7:B57)</f>
        <v>97.318823529411731</v>
      </c>
      <c r="D57" s="46">
        <f t="shared" si="1"/>
        <v>56.801176470588274</v>
      </c>
    </row>
    <row r="58" spans="1:4" s="1" customFormat="1" x14ac:dyDescent="0.2">
      <c r="A58" s="37">
        <v>38990</v>
      </c>
      <c r="B58" s="28">
        <v>148.74</v>
      </c>
      <c r="C58" s="76">
        <f>AVERAGE(B$7:B58)</f>
        <v>98.307692307692278</v>
      </c>
      <c r="D58" s="46">
        <f t="shared" si="1"/>
        <v>50.432307692307731</v>
      </c>
    </row>
    <row r="59" spans="1:4" s="1" customFormat="1" x14ac:dyDescent="0.2">
      <c r="A59" s="37">
        <v>39082</v>
      </c>
      <c r="B59" s="28">
        <v>152.04</v>
      </c>
      <c r="C59" s="76">
        <f>AVERAGE(B$7:B59)</f>
        <v>99.321509433962234</v>
      </c>
      <c r="D59" s="46">
        <f t="shared" si="1"/>
        <v>52.718490566037758</v>
      </c>
    </row>
    <row r="60" spans="1:4" s="1" customFormat="1" x14ac:dyDescent="0.2">
      <c r="A60" s="37">
        <v>39172</v>
      </c>
      <c r="B60" s="28">
        <v>156.87</v>
      </c>
      <c r="C60" s="76">
        <f>AVERAGE(B$7:B60)</f>
        <v>100.38722222222219</v>
      </c>
      <c r="D60" s="46">
        <f t="shared" si="1"/>
        <v>56.482777777777812</v>
      </c>
    </row>
    <row r="61" spans="1:4" s="1" customFormat="1" x14ac:dyDescent="0.2">
      <c r="A61" s="37">
        <v>39263</v>
      </c>
      <c r="B61" s="28">
        <v>162.43</v>
      </c>
      <c r="C61" s="76">
        <f>AVERAGE(B$7:B61)</f>
        <v>101.5152727272727</v>
      </c>
      <c r="D61" s="46">
        <f t="shared" si="1"/>
        <v>60.914727272727305</v>
      </c>
    </row>
    <row r="62" spans="1:4" s="1" customFormat="1" x14ac:dyDescent="0.2">
      <c r="A62" s="37">
        <v>39355</v>
      </c>
      <c r="B62" s="28">
        <v>171.43</v>
      </c>
      <c r="C62" s="76">
        <f>AVERAGE(B$7:B62)</f>
        <v>102.76374999999997</v>
      </c>
      <c r="D62" s="46">
        <f t="shared" si="1"/>
        <v>68.666250000000034</v>
      </c>
    </row>
    <row r="63" spans="1:4" s="1" customFormat="1" x14ac:dyDescent="0.2">
      <c r="A63" s="37">
        <v>39447</v>
      </c>
      <c r="B63" s="28">
        <v>175.88</v>
      </c>
      <c r="C63" s="76">
        <f>AVERAGE(B$7:B63)</f>
        <v>104.04649122807015</v>
      </c>
      <c r="D63" s="46">
        <f t="shared" si="1"/>
        <v>71.833508771929843</v>
      </c>
    </row>
    <row r="64" spans="1:4" s="1" customFormat="1" x14ac:dyDescent="0.2">
      <c r="A64" s="37">
        <v>39538</v>
      </c>
      <c r="B64" s="28">
        <v>183.82</v>
      </c>
      <c r="C64" s="76">
        <f>AVERAGE(B$7:B64)</f>
        <v>105.42189655172412</v>
      </c>
      <c r="D64" s="46">
        <f t="shared" si="1"/>
        <v>78.398103448275876</v>
      </c>
    </row>
    <row r="65" spans="1:4" s="1" customFormat="1" x14ac:dyDescent="0.2">
      <c r="A65" s="37">
        <v>39629</v>
      </c>
      <c r="B65" s="28">
        <v>190.91</v>
      </c>
      <c r="C65" s="76">
        <f>AVERAGE(B$7:B65)</f>
        <v>106.87084745762709</v>
      </c>
      <c r="D65" s="46">
        <f t="shared" si="1"/>
        <v>84.039152542372904</v>
      </c>
    </row>
    <row r="66" spans="1:4" s="1" customFormat="1" x14ac:dyDescent="0.2">
      <c r="A66" s="37">
        <v>39721</v>
      </c>
      <c r="B66" s="28">
        <v>190.94</v>
      </c>
      <c r="C66" s="76">
        <f>AVERAGE(B$7:B66)</f>
        <v>108.27199999999996</v>
      </c>
      <c r="D66" s="46">
        <f t="shared" si="1"/>
        <v>82.668000000000035</v>
      </c>
    </row>
    <row r="67" spans="1:4" s="1" customFormat="1" x14ac:dyDescent="0.2">
      <c r="A67" s="37">
        <v>39813</v>
      </c>
      <c r="B67" s="28">
        <v>206.97</v>
      </c>
      <c r="C67" s="76">
        <f>AVERAGE(B$7:B67)</f>
        <v>109.88999999999997</v>
      </c>
      <c r="D67" s="46">
        <f t="shared" si="1"/>
        <v>97.080000000000027</v>
      </c>
    </row>
    <row r="68" spans="1:4" s="1" customFormat="1" x14ac:dyDescent="0.2">
      <c r="A68" s="37">
        <v>39903</v>
      </c>
      <c r="B68" s="28">
        <v>198.85</v>
      </c>
      <c r="C68" s="76">
        <f>AVERAGE(B$7:B68)</f>
        <v>111.32483870967739</v>
      </c>
      <c r="D68" s="46">
        <f t="shared" si="1"/>
        <v>87.5251612903226</v>
      </c>
    </row>
    <row r="69" spans="1:4" s="1" customFormat="1" x14ac:dyDescent="0.2">
      <c r="A69" s="37">
        <v>39994</v>
      </c>
      <c r="B69" s="28">
        <v>193.25</v>
      </c>
      <c r="C69" s="76">
        <f>AVERAGE(B$7:B69)</f>
        <v>112.62523809523807</v>
      </c>
      <c r="D69" s="46">
        <f t="shared" si="1"/>
        <v>80.624761904761925</v>
      </c>
    </row>
    <row r="70" spans="1:4" s="1" customFormat="1" x14ac:dyDescent="0.2">
      <c r="A70" s="37">
        <v>40086</v>
      </c>
      <c r="B70" s="28">
        <v>188.29</v>
      </c>
      <c r="C70" s="76">
        <f>AVERAGE(B$7:B70)</f>
        <v>113.80749999999998</v>
      </c>
      <c r="D70" s="46">
        <f t="shared" si="1"/>
        <v>74.482500000000016</v>
      </c>
    </row>
    <row r="71" spans="1:4" s="1" customFormat="1" x14ac:dyDescent="0.2">
      <c r="A71" s="37">
        <v>40178</v>
      </c>
      <c r="B71" s="28">
        <v>178.15</v>
      </c>
      <c r="C71" s="76">
        <f>AVERAGE(B$7:B71)</f>
        <v>114.79738461538459</v>
      </c>
      <c r="D71" s="46">
        <f t="shared" si="1"/>
        <v>63.352615384615419</v>
      </c>
    </row>
    <row r="72" spans="1:4" s="1" customFormat="1" x14ac:dyDescent="0.2">
      <c r="A72" s="37">
        <v>40268</v>
      </c>
      <c r="B72" s="28">
        <v>171.76</v>
      </c>
      <c r="C72" s="76">
        <f>AVERAGE(B$7:B72)</f>
        <v>115.66045454545451</v>
      </c>
      <c r="D72" s="46">
        <f t="shared" si="1"/>
        <v>56.099545454545478</v>
      </c>
    </row>
    <row r="73" spans="1:4" s="1" customFormat="1" x14ac:dyDescent="0.2">
      <c r="A73" s="37">
        <v>40359</v>
      </c>
      <c r="B73" s="28">
        <v>166.92</v>
      </c>
      <c r="C73" s="76">
        <f>AVERAGE(B$7:B73)</f>
        <v>116.42552238805968</v>
      </c>
      <c r="D73" s="46">
        <f t="shared" si="1"/>
        <v>50.494477611940312</v>
      </c>
    </row>
    <row r="74" spans="1:4" s="1" customFormat="1" x14ac:dyDescent="0.2">
      <c r="A74" s="37">
        <v>40451</v>
      </c>
      <c r="B74" s="28">
        <v>161.75</v>
      </c>
      <c r="C74" s="76">
        <f>AVERAGE(B$7:B74)</f>
        <v>117.09205882352938</v>
      </c>
      <c r="D74" s="46">
        <f t="shared" si="1"/>
        <v>44.657941176470615</v>
      </c>
    </row>
    <row r="75" spans="1:4" s="1" customFormat="1" x14ac:dyDescent="0.2">
      <c r="A75" s="37">
        <v>40543</v>
      </c>
      <c r="B75" s="28">
        <v>154.71</v>
      </c>
      <c r="C75" s="76">
        <f>AVERAGE(B$7:B75)</f>
        <v>117.63724637681158</v>
      </c>
      <c r="D75" s="46">
        <f t="shared" si="1"/>
        <v>37.072753623188433</v>
      </c>
    </row>
    <row r="76" spans="1:4" s="1" customFormat="1" x14ac:dyDescent="0.2">
      <c r="A76" s="37">
        <v>40633</v>
      </c>
      <c r="B76" s="28">
        <v>150.9</v>
      </c>
      <c r="C76" s="76">
        <f>AVERAGE(B$7:B76)</f>
        <v>118.11242857142855</v>
      </c>
      <c r="D76" s="46">
        <f t="shared" si="1"/>
        <v>32.787571428571454</v>
      </c>
    </row>
    <row r="77" spans="1:4" s="1" customFormat="1" x14ac:dyDescent="0.2">
      <c r="A77" s="37">
        <v>40724</v>
      </c>
      <c r="B77" s="28">
        <v>146.37</v>
      </c>
      <c r="C77" s="76">
        <f>AVERAGE(B$7:B77)</f>
        <v>118.51042253521126</v>
      </c>
      <c r="D77" s="46">
        <f t="shared" si="1"/>
        <v>27.859577464788742</v>
      </c>
    </row>
    <row r="78" spans="1:4" s="1" customFormat="1" x14ac:dyDescent="0.2">
      <c r="A78" s="37">
        <v>40816</v>
      </c>
      <c r="B78" s="28">
        <v>142.43</v>
      </c>
      <c r="C78" s="76">
        <f>AVERAGE(B$7:B78)</f>
        <v>118.84263888888889</v>
      </c>
      <c r="D78" s="46">
        <f t="shared" si="1"/>
        <v>23.587361111111122</v>
      </c>
    </row>
    <row r="79" spans="1:4" s="1" customFormat="1" x14ac:dyDescent="0.2">
      <c r="A79" s="37">
        <v>40908</v>
      </c>
      <c r="B79" s="28">
        <v>140.69999999999999</v>
      </c>
      <c r="C79" s="76">
        <f>AVERAGE(B$7:B79)</f>
        <v>119.14205479452056</v>
      </c>
      <c r="D79" s="46">
        <f t="shared" si="1"/>
        <v>21.557945205479427</v>
      </c>
    </row>
    <row r="80" spans="1:4" s="1" customFormat="1" x14ac:dyDescent="0.2">
      <c r="A80" s="37">
        <v>40999</v>
      </c>
      <c r="B80" s="28">
        <v>138.22999999999999</v>
      </c>
      <c r="C80" s="76">
        <f>AVERAGE(B$7:B80)</f>
        <v>119.4</v>
      </c>
      <c r="D80" s="46">
        <f t="shared" si="1"/>
        <v>18.829999999999984</v>
      </c>
    </row>
    <row r="81" spans="1:5" s="1" customFormat="1" x14ac:dyDescent="0.2">
      <c r="A81" s="37">
        <v>41090</v>
      </c>
      <c r="B81" s="28">
        <v>134.34</v>
      </c>
      <c r="C81" s="76">
        <f>AVERAGE(B$7:B81)</f>
        <v>119.59920000000001</v>
      </c>
      <c r="D81" s="46">
        <f t="shared" si="1"/>
        <v>14.740799999999993</v>
      </c>
    </row>
    <row r="82" spans="1:5" s="1" customFormat="1" x14ac:dyDescent="0.2">
      <c r="A82" s="37">
        <v>41182</v>
      </c>
      <c r="B82" s="28">
        <v>130.44</v>
      </c>
      <c r="C82" s="76">
        <f>AVERAGE(B$7:B82)</f>
        <v>119.74184210526317</v>
      </c>
      <c r="D82" s="46">
        <f t="shared" si="1"/>
        <v>10.698157894736823</v>
      </c>
    </row>
    <row r="83" spans="1:5" s="1" customFormat="1" x14ac:dyDescent="0.2">
      <c r="A83" s="37">
        <v>41274</v>
      </c>
      <c r="B83" s="28">
        <v>132.5</v>
      </c>
      <c r="C83" s="76">
        <f>AVERAGE(B$7:B83)</f>
        <v>119.90753246753248</v>
      </c>
      <c r="D83" s="46">
        <f t="shared" si="1"/>
        <v>12.592467532467523</v>
      </c>
    </row>
    <row r="84" spans="1:5" s="1" customFormat="1" x14ac:dyDescent="0.2">
      <c r="A84" s="37">
        <v>41364</v>
      </c>
      <c r="B84" s="28">
        <v>129.38</v>
      </c>
      <c r="C84" s="76">
        <f>AVERAGE(B$7:B84)</f>
        <v>120.02897435897437</v>
      </c>
      <c r="D84" s="46">
        <f t="shared" si="1"/>
        <v>9.3510256410256289</v>
      </c>
    </row>
    <row r="85" spans="1:5" s="1" customFormat="1" x14ac:dyDescent="0.2">
      <c r="A85" s="37">
        <v>41455</v>
      </c>
      <c r="B85" s="28">
        <v>126.52</v>
      </c>
      <c r="C85" s="76">
        <f>AVERAGE(B$7:B85)</f>
        <v>120.11113924050633</v>
      </c>
      <c r="D85" s="46">
        <f t="shared" si="1"/>
        <v>6.4088607594936633</v>
      </c>
    </row>
    <row r="86" spans="1:5" s="1" customFormat="1" x14ac:dyDescent="0.2">
      <c r="A86" s="37">
        <v>41547</v>
      </c>
      <c r="B86" s="28">
        <v>123.53</v>
      </c>
      <c r="C86" s="76">
        <f>AVERAGE(B$7:B86)</f>
        <v>120.15387500000001</v>
      </c>
      <c r="D86" s="46">
        <f t="shared" si="1"/>
        <v>3.3761249999999876</v>
      </c>
    </row>
    <row r="87" spans="1:5" s="1" customFormat="1" x14ac:dyDescent="0.2">
      <c r="A87" s="37">
        <v>41639</v>
      </c>
      <c r="B87" s="28">
        <v>122.1</v>
      </c>
      <c r="C87" s="76">
        <f>AVERAGE(B$7:B87)</f>
        <v>120.17790123456793</v>
      </c>
      <c r="D87" s="46">
        <f t="shared" si="1"/>
        <v>1.922098765432068</v>
      </c>
    </row>
    <row r="88" spans="1:5" s="1" customFormat="1" x14ac:dyDescent="0.2">
      <c r="A88" s="37">
        <v>41729</v>
      </c>
      <c r="B88" s="28">
        <v>119.83</v>
      </c>
      <c r="C88" s="100">
        <f>AVERAGE(B$7:B88)</f>
        <v>120.17365853658538</v>
      </c>
      <c r="D88" s="101">
        <f t="shared" si="1"/>
        <v>-0.34365853658538015</v>
      </c>
      <c r="E88" s="102"/>
    </row>
    <row r="89" spans="1:5" s="1" customFormat="1" x14ac:dyDescent="0.2">
      <c r="A89" s="37">
        <v>41820</v>
      </c>
      <c r="B89" s="28">
        <v>117.12</v>
      </c>
      <c r="C89" s="100">
        <f>AVERAGE(B$7:B89)</f>
        <v>120.13686746987955</v>
      </c>
      <c r="D89" s="101">
        <f t="shared" si="1"/>
        <v>-3.0168674698795428</v>
      </c>
      <c r="E89" s="102"/>
    </row>
    <row r="90" spans="1:5" s="1" customFormat="1" x14ac:dyDescent="0.2">
      <c r="A90" s="37">
        <v>41912</v>
      </c>
      <c r="B90" s="28">
        <v>113.19</v>
      </c>
      <c r="C90" s="100">
        <f>AVERAGE(B$7:B90)</f>
        <v>120.0541666666667</v>
      </c>
      <c r="D90" s="101">
        <f>B90-C90</f>
        <v>-6.8641666666667049</v>
      </c>
      <c r="E90" s="102"/>
    </row>
    <row r="91" spans="1:5" s="1" customFormat="1" x14ac:dyDescent="0.2">
      <c r="A91" s="37">
        <v>42004</v>
      </c>
      <c r="B91" s="28">
        <v>105.89</v>
      </c>
      <c r="C91" s="100">
        <f>AVERAGE(B$7:B91)</f>
        <v>119.88752941176473</v>
      </c>
      <c r="D91" s="101">
        <f t="shared" si="1"/>
        <v>-13.997529411764731</v>
      </c>
      <c r="E91" s="102"/>
    </row>
    <row r="92" spans="1:5" s="1" customFormat="1" x14ac:dyDescent="0.2">
      <c r="A92" s="37">
        <v>42094</v>
      </c>
      <c r="B92" s="73">
        <v>103.86</v>
      </c>
      <c r="C92" s="100">
        <f>AVERAGE(B$7:B92)</f>
        <v>119.70116279069771</v>
      </c>
      <c r="D92" s="101">
        <f t="shared" si="1"/>
        <v>-15.841162790697709</v>
      </c>
      <c r="E92" s="102"/>
    </row>
    <row r="93" spans="1:5" s="1" customFormat="1" x14ac:dyDescent="0.2">
      <c r="A93" s="37">
        <v>42185</v>
      </c>
      <c r="B93" s="74">
        <v>103.84</v>
      </c>
      <c r="C93" s="100">
        <f>AVERAGE(B$7:B93)</f>
        <v>119.51885057471267</v>
      </c>
      <c r="D93" s="101">
        <f t="shared" si="1"/>
        <v>-15.678850574712669</v>
      </c>
      <c r="E93" s="102"/>
    </row>
    <row r="94" spans="1:5" s="1" customFormat="1" x14ac:dyDescent="0.2">
      <c r="A94" s="37">
        <v>42277</v>
      </c>
      <c r="B94" s="71">
        <v>104.92</v>
      </c>
      <c r="C94" s="100">
        <f>AVERAGE(B$7:B94)</f>
        <v>119.35295454545458</v>
      </c>
      <c r="D94" s="101">
        <f t="shared" si="1"/>
        <v>-14.432954545454578</v>
      </c>
      <c r="E94" s="102"/>
    </row>
    <row r="95" spans="1:5" s="1" customFormat="1" x14ac:dyDescent="0.2">
      <c r="A95" s="37">
        <v>42369</v>
      </c>
      <c r="B95" s="71">
        <v>104.03</v>
      </c>
      <c r="C95" s="100">
        <f>AVERAGE(B$7:B95)</f>
        <v>119.18078651685397</v>
      </c>
      <c r="D95" s="101">
        <f t="shared" ref="D95:D100" si="2">B95-C95</f>
        <v>-15.150786516853969</v>
      </c>
      <c r="E95" s="102"/>
    </row>
    <row r="96" spans="1:5" s="1" customFormat="1" x14ac:dyDescent="0.2">
      <c r="A96" s="37">
        <v>42460</v>
      </c>
      <c r="B96" s="71">
        <v>107.51</v>
      </c>
      <c r="C96" s="100">
        <f>AVERAGE(B$7:B96)</f>
        <v>119.05111111111115</v>
      </c>
      <c r="D96" s="101">
        <f t="shared" si="2"/>
        <v>-11.54111111111115</v>
      </c>
      <c r="E96" s="102"/>
    </row>
    <row r="97" spans="1:5" s="1" customFormat="1" x14ac:dyDescent="0.2">
      <c r="A97" s="37">
        <v>42551</v>
      </c>
      <c r="B97" s="71">
        <v>107.77</v>
      </c>
      <c r="C97" s="100">
        <f>AVERAGE(B$7:B97)</f>
        <v>118.92714285714291</v>
      </c>
      <c r="D97" s="101">
        <f t="shared" si="2"/>
        <v>-11.157142857142915</v>
      </c>
      <c r="E97" s="102"/>
    </row>
    <row r="98" spans="1:5" s="1" customFormat="1" x14ac:dyDescent="0.2">
      <c r="A98" s="37">
        <v>42643</v>
      </c>
      <c r="B98" s="71">
        <v>107.84</v>
      </c>
      <c r="C98" s="100">
        <f>AVERAGE(B$7:B98)</f>
        <v>118.80663043478266</v>
      </c>
      <c r="D98" s="101">
        <f t="shared" si="2"/>
        <v>-10.966630434782658</v>
      </c>
      <c r="E98" s="102"/>
    </row>
    <row r="99" spans="1:5" s="1" customFormat="1" x14ac:dyDescent="0.2">
      <c r="A99" s="37">
        <v>42735</v>
      </c>
      <c r="B99" s="71">
        <v>106.81</v>
      </c>
      <c r="C99" s="100">
        <f>AVERAGE(B$7:B99)</f>
        <v>118.67763440860219</v>
      </c>
      <c r="D99" s="101">
        <f t="shared" si="2"/>
        <v>-11.867634408602186</v>
      </c>
      <c r="E99" s="102"/>
    </row>
    <row r="100" spans="1:5" s="1" customFormat="1" x14ac:dyDescent="0.2">
      <c r="A100" s="37">
        <v>42825</v>
      </c>
      <c r="B100" s="71">
        <v>106.29</v>
      </c>
      <c r="C100" s="100">
        <f>AVERAGE(B$7:B100)</f>
        <v>118.54585106382984</v>
      </c>
      <c r="D100" s="101">
        <f t="shared" si="2"/>
        <v>-12.255851063829837</v>
      </c>
      <c r="E100" s="102"/>
    </row>
    <row r="101" spans="1:5" s="1" customFormat="1" x14ac:dyDescent="0.2">
      <c r="A101" s="37">
        <v>42916</v>
      </c>
      <c r="B101" s="71">
        <v>106.15</v>
      </c>
      <c r="C101" s="100">
        <f>AVERAGE(B$7:B101)</f>
        <v>118.41536842105268</v>
      </c>
      <c r="D101" s="101">
        <f t="shared" ref="D101:D106" si="3">B101-C101</f>
        <v>-12.265368421052671</v>
      </c>
      <c r="E101" s="102"/>
    </row>
    <row r="102" spans="1:5" s="1" customFormat="1" x14ac:dyDescent="0.2">
      <c r="A102" s="37">
        <v>43008</v>
      </c>
      <c r="B102" s="71">
        <v>104.15</v>
      </c>
      <c r="C102" s="100">
        <f>AVERAGE(B$7:B102)</f>
        <v>118.26677083333338</v>
      </c>
      <c r="D102" s="101">
        <f t="shared" si="3"/>
        <v>-14.116770833333376</v>
      </c>
      <c r="E102" s="102"/>
    </row>
    <row r="103" spans="1:5" s="1" customFormat="1" x14ac:dyDescent="0.2">
      <c r="A103" s="37">
        <v>43100</v>
      </c>
      <c r="B103" s="71">
        <v>103.99</v>
      </c>
      <c r="C103" s="100">
        <f>AVERAGE(B$7:B103)</f>
        <v>118.11958762886601</v>
      </c>
      <c r="D103" s="101">
        <f t="shared" si="3"/>
        <v>-14.12958762886602</v>
      </c>
      <c r="E103" s="102"/>
    </row>
    <row r="104" spans="1:5" s="1" customFormat="1" x14ac:dyDescent="0.2">
      <c r="A104" s="37">
        <v>43190</v>
      </c>
      <c r="B104" s="71">
        <v>103.44</v>
      </c>
      <c r="C104" s="100">
        <f>AVERAGE(B$7:B104)</f>
        <v>117.9697959183674</v>
      </c>
      <c r="D104" s="101">
        <f t="shared" si="3"/>
        <v>-14.529795918367398</v>
      </c>
      <c r="E104" s="102"/>
    </row>
    <row r="105" spans="1:5" s="1" customFormat="1" x14ac:dyDescent="0.2">
      <c r="A105" s="37">
        <v>43281</v>
      </c>
      <c r="B105" s="71">
        <v>103.25</v>
      </c>
      <c r="C105" s="100">
        <f>AVERAGE(B$7:B105)</f>
        <v>117.82111111111115</v>
      </c>
      <c r="D105" s="101">
        <f t="shared" si="3"/>
        <v>-14.571111111111151</v>
      </c>
      <c r="E105" s="102"/>
    </row>
    <row r="106" spans="1:5" s="1" customFormat="1" x14ac:dyDescent="0.2">
      <c r="A106" s="37">
        <v>43373</v>
      </c>
      <c r="B106" s="71">
        <v>100.68</v>
      </c>
      <c r="C106" s="100">
        <f>AVERAGE(B$7:B106)</f>
        <v>117.64970000000005</v>
      </c>
      <c r="D106" s="101">
        <f t="shared" si="3"/>
        <v>-16.969700000000046</v>
      </c>
      <c r="E106" s="102"/>
    </row>
    <row r="107" spans="1:5" s="1" customFormat="1" x14ac:dyDescent="0.2">
      <c r="A107" s="37">
        <v>43465</v>
      </c>
      <c r="B107" s="71">
        <v>98.34</v>
      </c>
      <c r="C107" s="100">
        <f>AVERAGE(B$7:B107)</f>
        <v>117.45851485148519</v>
      </c>
      <c r="D107" s="101">
        <f t="shared" ref="D107:D112" si="4">B107-C107</f>
        <v>-19.118514851485187</v>
      </c>
      <c r="E107" s="102"/>
    </row>
    <row r="108" spans="1:5" s="1" customFormat="1" x14ac:dyDescent="0.2">
      <c r="A108" s="37">
        <v>43555</v>
      </c>
      <c r="B108" s="71">
        <v>96.28</v>
      </c>
      <c r="C108" s="100">
        <f>AVERAGE(B$7:B108)</f>
        <v>117.25088235294123</v>
      </c>
      <c r="D108" s="101">
        <f t="shared" si="4"/>
        <v>-20.970882352941231</v>
      </c>
      <c r="E108" s="102"/>
    </row>
    <row r="109" spans="1:5" s="1" customFormat="1" x14ac:dyDescent="0.2">
      <c r="A109" s="37">
        <v>43646</v>
      </c>
      <c r="B109" s="71">
        <v>95.44</v>
      </c>
      <c r="C109" s="100">
        <f>AVERAGE(B$7:B109)</f>
        <v>117.0391262135923</v>
      </c>
      <c r="D109" s="101">
        <f t="shared" si="4"/>
        <v>-21.599126213592299</v>
      </c>
      <c r="E109" s="102"/>
    </row>
    <row r="110" spans="1:5" s="1" customFormat="1" x14ac:dyDescent="0.2">
      <c r="A110" s="37">
        <v>43738</v>
      </c>
      <c r="B110" s="71">
        <v>94</v>
      </c>
      <c r="C110" s="100">
        <f>AVERAGE(B$7:B110)</f>
        <v>116.81759615384621</v>
      </c>
      <c r="D110" s="101">
        <f t="shared" si="4"/>
        <v>-22.81759615384621</v>
      </c>
      <c r="E110" s="102"/>
    </row>
    <row r="111" spans="1:5" s="1" customFormat="1" x14ac:dyDescent="0.2">
      <c r="A111" s="37">
        <v>43830</v>
      </c>
      <c r="B111" s="71">
        <v>92.3</v>
      </c>
      <c r="C111" s="100">
        <f>AVERAGE(B$7:B111)</f>
        <v>116.58409523809529</v>
      </c>
      <c r="D111" s="101">
        <f t="shared" si="4"/>
        <v>-24.28409523809529</v>
      </c>
    </row>
    <row r="112" spans="1:5" s="1" customFormat="1" x14ac:dyDescent="0.2">
      <c r="A112" s="37">
        <v>43921</v>
      </c>
      <c r="B112" s="71">
        <v>87.97</v>
      </c>
      <c r="C112" s="100">
        <f>AVERAGE(B$7:B112)</f>
        <v>116.31415094339627</v>
      </c>
      <c r="D112" s="101">
        <f t="shared" si="4"/>
        <v>-28.344150943396272</v>
      </c>
    </row>
    <row r="113" spans="1:4" s="1" customFormat="1" x14ac:dyDescent="0.2">
      <c r="A113" s="37">
        <v>44012</v>
      </c>
      <c r="B113" s="71">
        <v>79.84</v>
      </c>
      <c r="C113" s="100">
        <f>AVERAGE(B$7:B113)</f>
        <v>115.97327102803743</v>
      </c>
      <c r="D113" s="101">
        <f>B113-C113</f>
        <v>-36.133271028037427</v>
      </c>
    </row>
    <row r="114" spans="1:4" s="1" customFormat="1" x14ac:dyDescent="0.2">
      <c r="A114" s="37">
        <v>44104</v>
      </c>
      <c r="B114" s="71">
        <v>75.88</v>
      </c>
      <c r="C114" s="100">
        <f>AVERAGE(B$7:B114)</f>
        <v>115.60203703703708</v>
      </c>
      <c r="D114" s="101">
        <f>B114-C114</f>
        <v>-39.722037037037083</v>
      </c>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8" tint="0.39997558519241921"/>
    <pageSetUpPr fitToPage="1"/>
  </sheetPr>
  <dimension ref="A1:D106"/>
  <sheetViews>
    <sheetView zoomScaleNormal="100" workbookViewId="0">
      <pane ySplit="6" topLeftCell="A91" activePane="bottomLeft" state="frozen"/>
      <selection activeCell="B1" sqref="B1"/>
      <selection pane="bottomLeft"/>
    </sheetView>
  </sheetViews>
  <sheetFormatPr defaultColWidth="8.85546875" defaultRowHeight="12.75" x14ac:dyDescent="0.2"/>
  <cols>
    <col min="1" max="1" width="24" style="78" customWidth="1"/>
    <col min="2" max="4" width="24" style="79" customWidth="1"/>
    <col min="5" max="16384" width="8.85546875" style="79"/>
  </cols>
  <sheetData>
    <row r="1" spans="1:4" s="1" customFormat="1" ht="15" x14ac:dyDescent="0.25">
      <c r="A1" s="13" t="s">
        <v>47</v>
      </c>
      <c r="B1" s="42"/>
      <c r="C1" s="42"/>
      <c r="D1" s="42"/>
    </row>
    <row r="2" spans="1:4" s="1" customFormat="1" x14ac:dyDescent="0.2">
      <c r="A2" s="17" t="s">
        <v>8</v>
      </c>
      <c r="B2" s="43"/>
      <c r="C2" s="43"/>
      <c r="D2" s="43"/>
    </row>
    <row r="3" spans="1:4" s="1" customFormat="1" ht="30.75" customHeight="1" x14ac:dyDescent="0.2">
      <c r="A3" s="126" t="s">
        <v>83</v>
      </c>
      <c r="B3" s="126"/>
      <c r="C3" s="126"/>
      <c r="D3" s="126"/>
    </row>
    <row r="4" spans="1:4" s="1" customFormat="1" x14ac:dyDescent="0.2">
      <c r="A4" s="2"/>
      <c r="B4" s="42"/>
      <c r="C4" s="42"/>
      <c r="D4" s="42"/>
    </row>
    <row r="5" spans="1:4" s="5" customFormat="1" ht="42.75" customHeight="1" x14ac:dyDescent="0.25">
      <c r="A5" s="14"/>
      <c r="B5" s="44" t="s">
        <v>53</v>
      </c>
      <c r="C5" s="66" t="s">
        <v>84</v>
      </c>
      <c r="D5" s="66" t="s">
        <v>85</v>
      </c>
    </row>
    <row r="6" spans="1:4" s="55" customFormat="1" ht="17.25" customHeight="1" x14ac:dyDescent="0.25">
      <c r="A6" s="52" t="s">
        <v>13</v>
      </c>
      <c r="B6" s="56" t="s">
        <v>12</v>
      </c>
      <c r="C6" s="57" t="s">
        <v>12</v>
      </c>
      <c r="D6" s="58" t="s">
        <v>31</v>
      </c>
    </row>
    <row r="7" spans="1:4" s="1" customFormat="1" x14ac:dyDescent="0.2">
      <c r="A7" s="37">
        <v>35064</v>
      </c>
      <c r="B7" s="45">
        <v>-9.17</v>
      </c>
      <c r="C7" s="69" t="s">
        <v>89</v>
      </c>
      <c r="D7" s="69" t="s">
        <v>89</v>
      </c>
    </row>
    <row r="8" spans="1:4" s="1" customFormat="1" x14ac:dyDescent="0.2">
      <c r="A8" s="37">
        <v>35155</v>
      </c>
      <c r="B8" s="45">
        <v>-7.61</v>
      </c>
      <c r="C8" s="69" t="s">
        <v>89</v>
      </c>
      <c r="D8" s="69" t="s">
        <v>89</v>
      </c>
    </row>
    <row r="9" spans="1:4" s="1" customFormat="1" x14ac:dyDescent="0.2">
      <c r="A9" s="37">
        <v>35246</v>
      </c>
      <c r="B9" s="45">
        <v>-7.67</v>
      </c>
      <c r="C9" s="69" t="s">
        <v>89</v>
      </c>
      <c r="D9" s="69" t="s">
        <v>89</v>
      </c>
    </row>
    <row r="10" spans="1:4" s="1" customFormat="1" x14ac:dyDescent="0.2">
      <c r="A10" s="37">
        <v>35338</v>
      </c>
      <c r="B10" s="45">
        <v>-7.74</v>
      </c>
      <c r="C10" s="69" t="s">
        <v>89</v>
      </c>
      <c r="D10" s="69" t="s">
        <v>89</v>
      </c>
    </row>
    <row r="11" spans="1:4" s="1" customFormat="1" x14ac:dyDescent="0.2">
      <c r="A11" s="37">
        <v>35430</v>
      </c>
      <c r="B11" s="45">
        <v>-8.6199999999999992</v>
      </c>
      <c r="C11" s="69" t="s">
        <v>89</v>
      </c>
      <c r="D11" s="69" t="s">
        <v>89</v>
      </c>
    </row>
    <row r="12" spans="1:4" s="1" customFormat="1" x14ac:dyDescent="0.2">
      <c r="A12" s="37">
        <v>35520</v>
      </c>
      <c r="B12" s="45">
        <v>-8.91</v>
      </c>
      <c r="C12" s="69" t="s">
        <v>89</v>
      </c>
      <c r="D12" s="69" t="s">
        <v>89</v>
      </c>
    </row>
    <row r="13" spans="1:4" s="1" customFormat="1" x14ac:dyDescent="0.2">
      <c r="A13" s="37">
        <v>35611</v>
      </c>
      <c r="B13" s="45">
        <v>-9.69</v>
      </c>
      <c r="C13" s="69" t="s">
        <v>89</v>
      </c>
      <c r="D13" s="69" t="s">
        <v>89</v>
      </c>
    </row>
    <row r="14" spans="1:4" s="1" customFormat="1" x14ac:dyDescent="0.2">
      <c r="A14" s="37">
        <v>35703</v>
      </c>
      <c r="B14" s="45">
        <v>-9.57</v>
      </c>
      <c r="C14" s="69" t="s">
        <v>89</v>
      </c>
      <c r="D14" s="69" t="s">
        <v>89</v>
      </c>
    </row>
    <row r="15" spans="1:4" s="1" customFormat="1" x14ac:dyDescent="0.2">
      <c r="A15" s="37">
        <v>35795</v>
      </c>
      <c r="B15" s="45">
        <v>-9.6999999999999993</v>
      </c>
      <c r="C15" s="69" t="s">
        <v>89</v>
      </c>
      <c r="D15" s="69" t="s">
        <v>89</v>
      </c>
    </row>
    <row r="16" spans="1:4" s="1" customFormat="1" x14ac:dyDescent="0.2">
      <c r="A16" s="37">
        <v>35885</v>
      </c>
      <c r="B16" s="45">
        <v>-9.73</v>
      </c>
      <c r="C16" s="69" t="s">
        <v>89</v>
      </c>
      <c r="D16" s="69" t="s">
        <v>89</v>
      </c>
    </row>
    <row r="17" spans="1:4" s="1" customFormat="1" x14ac:dyDescent="0.2">
      <c r="A17" s="37">
        <v>35976</v>
      </c>
      <c r="B17" s="45">
        <v>-9.86</v>
      </c>
      <c r="C17" s="69" t="s">
        <v>89</v>
      </c>
      <c r="D17" s="69" t="s">
        <v>89</v>
      </c>
    </row>
    <row r="18" spans="1:4" s="1" customFormat="1" x14ac:dyDescent="0.2">
      <c r="A18" s="37">
        <v>36068</v>
      </c>
      <c r="B18" s="45">
        <v>-11.79</v>
      </c>
      <c r="C18" s="69" t="s">
        <v>89</v>
      </c>
      <c r="D18" s="69" t="s">
        <v>89</v>
      </c>
    </row>
    <row r="19" spans="1:4" s="1" customFormat="1" x14ac:dyDescent="0.2">
      <c r="A19" s="37">
        <v>36160</v>
      </c>
      <c r="B19" s="45">
        <v>-11.55</v>
      </c>
      <c r="C19" s="45">
        <f>AVERAGE(B$7:B19)</f>
        <v>-9.3546153846153839</v>
      </c>
      <c r="D19" s="46">
        <f t="shared" ref="D19:D24" si="0">B19-C19</f>
        <v>-2.1953846153846168</v>
      </c>
    </row>
    <row r="20" spans="1:4" s="1" customFormat="1" x14ac:dyDescent="0.2">
      <c r="A20" s="37">
        <v>36250</v>
      </c>
      <c r="B20" s="45">
        <v>-11.19</v>
      </c>
      <c r="C20" s="45">
        <f>AVERAGE(B$7:B20)</f>
        <v>-9.4857142857142858</v>
      </c>
      <c r="D20" s="46">
        <f t="shared" si="0"/>
        <v>-1.7042857142857137</v>
      </c>
    </row>
    <row r="21" spans="1:4" s="1" customFormat="1" x14ac:dyDescent="0.2">
      <c r="A21" s="37">
        <v>36341</v>
      </c>
      <c r="B21" s="45">
        <v>-11.94</v>
      </c>
      <c r="C21" s="45">
        <f>AVERAGE(B$7:B21)</f>
        <v>-9.6493333333333347</v>
      </c>
      <c r="D21" s="46">
        <f t="shared" si="0"/>
        <v>-2.2906666666666649</v>
      </c>
    </row>
    <row r="22" spans="1:4" s="1" customFormat="1" x14ac:dyDescent="0.2">
      <c r="A22" s="37">
        <v>36433</v>
      </c>
      <c r="B22" s="45">
        <v>-10.95</v>
      </c>
      <c r="C22" s="45">
        <f>AVERAGE(B$7:B22)</f>
        <v>-9.7306249999999999</v>
      </c>
      <c r="D22" s="46">
        <f t="shared" si="0"/>
        <v>-1.2193749999999994</v>
      </c>
    </row>
    <row r="23" spans="1:4" s="1" customFormat="1" x14ac:dyDescent="0.2">
      <c r="A23" s="37">
        <v>36525</v>
      </c>
      <c r="B23" s="45">
        <v>-10.88</v>
      </c>
      <c r="C23" s="45">
        <f>AVERAGE(B$7:B23)</f>
        <v>-9.7982352941176458</v>
      </c>
      <c r="D23" s="46">
        <f t="shared" si="0"/>
        <v>-1.081764705882355</v>
      </c>
    </row>
    <row r="24" spans="1:4" s="1" customFormat="1" x14ac:dyDescent="0.2">
      <c r="A24" s="37">
        <v>36616</v>
      </c>
      <c r="B24" s="45">
        <v>-10.31</v>
      </c>
      <c r="C24" s="45">
        <f>AVERAGE(B$7:B24)</f>
        <v>-9.8266666666666662</v>
      </c>
      <c r="D24" s="46">
        <f t="shared" si="0"/>
        <v>-0.48333333333333428</v>
      </c>
    </row>
    <row r="25" spans="1:4" s="1" customFormat="1" x14ac:dyDescent="0.2">
      <c r="A25" s="37">
        <v>36707</v>
      </c>
      <c r="B25" s="45">
        <v>-8.43</v>
      </c>
      <c r="C25" s="45">
        <f>AVERAGE(B$7:B25)</f>
        <v>-9.7531578947368427</v>
      </c>
      <c r="D25" s="46">
        <f t="shared" ref="D25:D84" si="1">B25-C25</f>
        <v>1.323157894736843</v>
      </c>
    </row>
    <row r="26" spans="1:4" s="1" customFormat="1" x14ac:dyDescent="0.2">
      <c r="A26" s="37">
        <v>36799</v>
      </c>
      <c r="B26" s="45">
        <v>-7.08</v>
      </c>
      <c r="C26" s="45">
        <f>AVERAGE(B$7:B26)</f>
        <v>-9.6195000000000004</v>
      </c>
      <c r="D26" s="46">
        <f t="shared" si="1"/>
        <v>2.5395000000000003</v>
      </c>
    </row>
    <row r="27" spans="1:4" s="1" customFormat="1" x14ac:dyDescent="0.2">
      <c r="A27" s="37">
        <v>36891</v>
      </c>
      <c r="B27" s="45">
        <v>-5.86</v>
      </c>
      <c r="C27" s="45">
        <f>AVERAGE(B$7:B27)</f>
        <v>-9.4404761904761916</v>
      </c>
      <c r="D27" s="46">
        <f t="shared" si="1"/>
        <v>3.5804761904761913</v>
      </c>
    </row>
    <row r="28" spans="1:4" s="1" customFormat="1" x14ac:dyDescent="0.2">
      <c r="A28" s="37">
        <v>36981</v>
      </c>
      <c r="B28" s="45">
        <v>-5.73</v>
      </c>
      <c r="C28" s="45">
        <f>AVERAGE(B$7:B28)</f>
        <v>-9.2718181818181833</v>
      </c>
      <c r="D28" s="46">
        <f t="shared" si="1"/>
        <v>3.5418181818181829</v>
      </c>
    </row>
    <row r="29" spans="1:4" s="1" customFormat="1" x14ac:dyDescent="0.2">
      <c r="A29" s="37">
        <v>37072</v>
      </c>
      <c r="B29" s="45">
        <v>-5.21</v>
      </c>
      <c r="C29" s="45">
        <f>AVERAGE(B$7:B29)</f>
        <v>-9.0952173913043488</v>
      </c>
      <c r="D29" s="46">
        <f t="shared" si="1"/>
        <v>3.8852173913043488</v>
      </c>
    </row>
    <row r="30" spans="1:4" s="1" customFormat="1" x14ac:dyDescent="0.2">
      <c r="A30" s="37">
        <v>37164</v>
      </c>
      <c r="B30" s="45">
        <v>-4.2699999999999996</v>
      </c>
      <c r="C30" s="45">
        <f>AVERAGE(B$7:B30)</f>
        <v>-8.8941666666666688</v>
      </c>
      <c r="D30" s="46">
        <f t="shared" si="1"/>
        <v>4.6241666666666692</v>
      </c>
    </row>
    <row r="31" spans="1:4" s="1" customFormat="1" x14ac:dyDescent="0.2">
      <c r="A31" s="37">
        <v>37256</v>
      </c>
      <c r="B31" s="45">
        <v>-4.6900000000000004</v>
      </c>
      <c r="C31" s="45">
        <f>AVERAGE(B$7:B31)</f>
        <v>-8.7260000000000009</v>
      </c>
      <c r="D31" s="46">
        <f t="shared" si="1"/>
        <v>4.0360000000000005</v>
      </c>
    </row>
    <row r="32" spans="1:4" s="1" customFormat="1" x14ac:dyDescent="0.2">
      <c r="A32" s="37">
        <v>37346</v>
      </c>
      <c r="B32" s="45">
        <v>-4.58</v>
      </c>
      <c r="C32" s="45">
        <f>AVERAGE(B$7:B32)</f>
        <v>-8.5665384615384639</v>
      </c>
      <c r="D32" s="46">
        <f t="shared" si="1"/>
        <v>3.9865384615384638</v>
      </c>
    </row>
    <row r="33" spans="1:4" s="1" customFormat="1" x14ac:dyDescent="0.2">
      <c r="A33" s="37">
        <v>37437</v>
      </c>
      <c r="B33" s="45">
        <v>-5.1100000000000003</v>
      </c>
      <c r="C33" s="45">
        <f>AVERAGE(B$7:B33)</f>
        <v>-8.4385185185185208</v>
      </c>
      <c r="D33" s="46">
        <f t="shared" si="1"/>
        <v>3.3285185185185204</v>
      </c>
    </row>
    <row r="34" spans="1:4" s="1" customFormat="1" x14ac:dyDescent="0.2">
      <c r="A34" s="37">
        <v>37529</v>
      </c>
      <c r="B34" s="45">
        <v>-5.32</v>
      </c>
      <c r="C34" s="45">
        <f>AVERAGE(B$7:B34)</f>
        <v>-8.3271428571428583</v>
      </c>
      <c r="D34" s="46">
        <f t="shared" si="1"/>
        <v>3.007142857142858</v>
      </c>
    </row>
    <row r="35" spans="1:4" s="1" customFormat="1" x14ac:dyDescent="0.2">
      <c r="A35" s="37">
        <v>37621</v>
      </c>
      <c r="B35" s="45">
        <v>-5.09</v>
      </c>
      <c r="C35" s="45">
        <f>AVERAGE(B$7:B35)</f>
        <v>-8.2155172413793132</v>
      </c>
      <c r="D35" s="46">
        <f t="shared" si="1"/>
        <v>3.1255172413793133</v>
      </c>
    </row>
    <row r="36" spans="1:4" s="1" customFormat="1" x14ac:dyDescent="0.2">
      <c r="A36" s="37">
        <v>37711</v>
      </c>
      <c r="B36" s="45">
        <v>-4.9000000000000004</v>
      </c>
      <c r="C36" s="45">
        <f>AVERAGE(B$7:B36)</f>
        <v>-8.1050000000000022</v>
      </c>
      <c r="D36" s="46">
        <f t="shared" si="1"/>
        <v>3.2050000000000018</v>
      </c>
    </row>
    <row r="37" spans="1:4" s="1" customFormat="1" x14ac:dyDescent="0.2">
      <c r="A37" s="37">
        <v>37802</v>
      </c>
      <c r="B37" s="45">
        <v>-5.48</v>
      </c>
      <c r="C37" s="45">
        <f>AVERAGE(B$7:B37)</f>
        <v>-8.0203225806451623</v>
      </c>
      <c r="D37" s="46">
        <f t="shared" si="1"/>
        <v>2.5403225806451619</v>
      </c>
    </row>
    <row r="38" spans="1:4" s="1" customFormat="1" x14ac:dyDescent="0.2">
      <c r="A38" s="37">
        <v>37894</v>
      </c>
      <c r="B38" s="45">
        <v>-6.36</v>
      </c>
      <c r="C38" s="45">
        <f>AVERAGE(B$7:B38)</f>
        <v>-7.9684375000000021</v>
      </c>
      <c r="D38" s="46">
        <f t="shared" si="1"/>
        <v>1.6084375000000017</v>
      </c>
    </row>
    <row r="39" spans="1:4" s="1" customFormat="1" x14ac:dyDescent="0.2">
      <c r="A39" s="37">
        <v>37986</v>
      </c>
      <c r="B39" s="45">
        <v>-6.7</v>
      </c>
      <c r="C39" s="45">
        <f>AVERAGE(B$7:B39)</f>
        <v>-7.9300000000000015</v>
      </c>
      <c r="D39" s="46">
        <f t="shared" si="1"/>
        <v>1.2300000000000013</v>
      </c>
    </row>
    <row r="40" spans="1:4" s="1" customFormat="1" x14ac:dyDescent="0.2">
      <c r="A40" s="37">
        <v>38077</v>
      </c>
      <c r="B40" s="45">
        <v>-7.69</v>
      </c>
      <c r="C40" s="45">
        <f>AVERAGE(B$7:B40)</f>
        <v>-7.9229411764705899</v>
      </c>
      <c r="D40" s="46">
        <f t="shared" si="1"/>
        <v>0.23294117647058954</v>
      </c>
    </row>
    <row r="41" spans="1:4" s="1" customFormat="1" x14ac:dyDescent="0.2">
      <c r="A41" s="37">
        <v>38168</v>
      </c>
      <c r="B41" s="45">
        <v>-8.31</v>
      </c>
      <c r="C41" s="45">
        <f>AVERAGE(B$7:B41)</f>
        <v>-7.9340000000000019</v>
      </c>
      <c r="D41" s="46">
        <f t="shared" si="1"/>
        <v>-0.37599999999999856</v>
      </c>
    </row>
    <row r="42" spans="1:4" s="1" customFormat="1" x14ac:dyDescent="0.2">
      <c r="A42" s="37">
        <v>38260</v>
      </c>
      <c r="B42" s="45">
        <v>-8.69</v>
      </c>
      <c r="C42" s="45">
        <f>AVERAGE(B$7:B42)</f>
        <v>-7.9550000000000018</v>
      </c>
      <c r="D42" s="46">
        <f t="shared" si="1"/>
        <v>-0.73499999999999766</v>
      </c>
    </row>
    <row r="43" spans="1:4" s="1" customFormat="1" x14ac:dyDescent="0.2">
      <c r="A43" s="37">
        <v>38352</v>
      </c>
      <c r="B43" s="45">
        <v>-7.84</v>
      </c>
      <c r="C43" s="45">
        <f>AVERAGE(B$7:B43)</f>
        <v>-7.9518918918918926</v>
      </c>
      <c r="D43" s="46">
        <f t="shared" si="1"/>
        <v>0.11189189189189275</v>
      </c>
    </row>
    <row r="44" spans="1:4" s="1" customFormat="1" x14ac:dyDescent="0.2">
      <c r="A44" s="37">
        <v>38442</v>
      </c>
      <c r="B44" s="45">
        <v>-7.06</v>
      </c>
      <c r="C44" s="45">
        <f>AVERAGE(B$7:B44)</f>
        <v>-7.9284210526315801</v>
      </c>
      <c r="D44" s="46">
        <f t="shared" si="1"/>
        <v>0.86842105263158054</v>
      </c>
    </row>
    <row r="45" spans="1:4" s="1" customFormat="1" x14ac:dyDescent="0.2">
      <c r="A45" s="37">
        <v>38533</v>
      </c>
      <c r="B45" s="45">
        <v>-6.81</v>
      </c>
      <c r="C45" s="45">
        <f>AVERAGE(B$7:B45)</f>
        <v>-7.8997435897435908</v>
      </c>
      <c r="D45" s="46">
        <f t="shared" si="1"/>
        <v>1.0897435897435912</v>
      </c>
    </row>
    <row r="46" spans="1:4" s="1" customFormat="1" x14ac:dyDescent="0.2">
      <c r="A46" s="37">
        <v>38625</v>
      </c>
      <c r="B46" s="45">
        <v>-7.21</v>
      </c>
      <c r="C46" s="45">
        <f>AVERAGE(B$7:B46)</f>
        <v>-7.8825000000000003</v>
      </c>
      <c r="D46" s="46">
        <f t="shared" si="1"/>
        <v>0.67250000000000032</v>
      </c>
    </row>
    <row r="47" spans="1:4" s="1" customFormat="1" x14ac:dyDescent="0.2">
      <c r="A47" s="37">
        <v>38717</v>
      </c>
      <c r="B47" s="45">
        <v>-7.39</v>
      </c>
      <c r="C47" s="45">
        <f>AVERAGE(B$7:B47)</f>
        <v>-7.8704878048780484</v>
      </c>
      <c r="D47" s="46">
        <f t="shared" si="1"/>
        <v>0.48048780487804876</v>
      </c>
    </row>
    <row r="48" spans="1:4" s="1" customFormat="1" x14ac:dyDescent="0.2">
      <c r="A48" s="37">
        <v>38807</v>
      </c>
      <c r="B48" s="45">
        <v>-8.57</v>
      </c>
      <c r="C48" s="45">
        <f>AVERAGE(B$7:B48)</f>
        <v>-7.887142857142857</v>
      </c>
      <c r="D48" s="46">
        <f t="shared" si="1"/>
        <v>-0.68285714285714327</v>
      </c>
    </row>
    <row r="49" spans="1:4" s="1" customFormat="1" x14ac:dyDescent="0.2">
      <c r="A49" s="37">
        <v>38898</v>
      </c>
      <c r="B49" s="45">
        <v>-8.9499999999999993</v>
      </c>
      <c r="C49" s="45">
        <f>AVERAGE(B$7:B49)</f>
        <v>-7.9118604651162787</v>
      </c>
      <c r="D49" s="46">
        <f t="shared" si="1"/>
        <v>-1.0381395348837206</v>
      </c>
    </row>
    <row r="50" spans="1:4" s="1" customFormat="1" x14ac:dyDescent="0.2">
      <c r="A50" s="37">
        <v>38990</v>
      </c>
      <c r="B50" s="45">
        <v>-9.9499999999999993</v>
      </c>
      <c r="C50" s="45">
        <f>AVERAGE(B$7:B50)</f>
        <v>-7.9581818181818171</v>
      </c>
      <c r="D50" s="46">
        <f t="shared" si="1"/>
        <v>-1.9918181818181822</v>
      </c>
    </row>
    <row r="51" spans="1:4" s="1" customFormat="1" x14ac:dyDescent="0.2">
      <c r="A51" s="37">
        <v>39082</v>
      </c>
      <c r="B51" s="45">
        <v>-10.62</v>
      </c>
      <c r="C51" s="45">
        <f>AVERAGE(B$7:B51)</f>
        <v>-8.0173333333333332</v>
      </c>
      <c r="D51" s="46">
        <f t="shared" si="1"/>
        <v>-2.602666666666666</v>
      </c>
    </row>
    <row r="52" spans="1:4" s="1" customFormat="1" x14ac:dyDescent="0.2">
      <c r="A52" s="37">
        <v>39172</v>
      </c>
      <c r="B52" s="45">
        <v>-12.17</v>
      </c>
      <c r="C52" s="45">
        <f>AVERAGE(B$7:B52)</f>
        <v>-8.1076086956521731</v>
      </c>
      <c r="D52" s="46">
        <f t="shared" si="1"/>
        <v>-4.0623913043478268</v>
      </c>
    </row>
    <row r="53" spans="1:4" s="1" customFormat="1" x14ac:dyDescent="0.2">
      <c r="A53" s="37">
        <v>39263</v>
      </c>
      <c r="B53" s="45">
        <v>-14.08</v>
      </c>
      <c r="C53" s="45">
        <f>AVERAGE(B$7:B53)</f>
        <v>-8.2346808510638301</v>
      </c>
      <c r="D53" s="46">
        <f t="shared" si="1"/>
        <v>-5.84531914893617</v>
      </c>
    </row>
    <row r="54" spans="1:4" s="1" customFormat="1" x14ac:dyDescent="0.2">
      <c r="A54" s="37">
        <v>39355</v>
      </c>
      <c r="B54" s="45">
        <v>-14.43</v>
      </c>
      <c r="C54" s="45">
        <f>AVERAGE(B$7:B54)</f>
        <v>-8.3637499999999996</v>
      </c>
      <c r="D54" s="46">
        <f t="shared" si="1"/>
        <v>-6.0662500000000001</v>
      </c>
    </row>
    <row r="55" spans="1:4" s="1" customFormat="1" x14ac:dyDescent="0.2">
      <c r="A55" s="37">
        <v>39447</v>
      </c>
      <c r="B55" s="45">
        <v>-15.33</v>
      </c>
      <c r="C55" s="45">
        <f>AVERAGE(B$7:B55)</f>
        <v>-8.5059183673469381</v>
      </c>
      <c r="D55" s="46">
        <f t="shared" si="1"/>
        <v>-6.824081632653062</v>
      </c>
    </row>
    <row r="56" spans="1:4" s="1" customFormat="1" x14ac:dyDescent="0.2">
      <c r="A56" s="37">
        <v>39538</v>
      </c>
      <c r="B56" s="45">
        <v>-16.649999999999999</v>
      </c>
      <c r="C56" s="45">
        <f>AVERAGE(B$7:B56)</f>
        <v>-8.6687999999999992</v>
      </c>
      <c r="D56" s="46">
        <f t="shared" si="1"/>
        <v>-7.9811999999999994</v>
      </c>
    </row>
    <row r="57" spans="1:4" s="1" customFormat="1" x14ac:dyDescent="0.2">
      <c r="A57" s="37">
        <v>39629</v>
      </c>
      <c r="B57" s="45">
        <v>-16.34</v>
      </c>
      <c r="C57" s="45">
        <f>AVERAGE(B$7:B57)</f>
        <v>-8.819215686274509</v>
      </c>
      <c r="D57" s="46">
        <f t="shared" si="1"/>
        <v>-7.5207843137254908</v>
      </c>
    </row>
    <row r="58" spans="1:4" s="1" customFormat="1" x14ac:dyDescent="0.2">
      <c r="A58" s="37">
        <v>39721</v>
      </c>
      <c r="B58" s="45">
        <v>-15.61</v>
      </c>
      <c r="C58" s="45">
        <f>AVERAGE(B$7:B58)</f>
        <v>-8.9498076923076901</v>
      </c>
      <c r="D58" s="46">
        <f t="shared" si="1"/>
        <v>-6.6601923076923093</v>
      </c>
    </row>
    <row r="59" spans="1:4" s="1" customFormat="1" x14ac:dyDescent="0.2">
      <c r="A59" s="37">
        <v>39813</v>
      </c>
      <c r="B59" s="45">
        <v>-13.23</v>
      </c>
      <c r="C59" s="45">
        <f>AVERAGE(B$7:B59)</f>
        <v>-9.0305660377358485</v>
      </c>
      <c r="D59" s="46">
        <f t="shared" si="1"/>
        <v>-4.1994339622641519</v>
      </c>
    </row>
    <row r="60" spans="1:4" s="1" customFormat="1" x14ac:dyDescent="0.2">
      <c r="A60" s="37">
        <v>39903</v>
      </c>
      <c r="B60" s="45">
        <v>-9.1</v>
      </c>
      <c r="C60" s="45">
        <f>AVERAGE(B$7:B60)</f>
        <v>-9.0318518518518509</v>
      </c>
      <c r="D60" s="46">
        <f t="shared" si="1"/>
        <v>-6.8148148148148735E-2</v>
      </c>
    </row>
    <row r="61" spans="1:4" s="1" customFormat="1" x14ac:dyDescent="0.2">
      <c r="A61" s="37">
        <v>39994</v>
      </c>
      <c r="B61" s="45">
        <v>-5.15</v>
      </c>
      <c r="C61" s="45">
        <f>AVERAGE(B$7:B61)</f>
        <v>-8.9612727272727266</v>
      </c>
      <c r="D61" s="46">
        <f t="shared" si="1"/>
        <v>3.8112727272727263</v>
      </c>
    </row>
    <row r="62" spans="1:4" s="1" customFormat="1" x14ac:dyDescent="0.2">
      <c r="A62" s="37">
        <v>40086</v>
      </c>
      <c r="B62" s="45">
        <v>-1.86</v>
      </c>
      <c r="C62" s="45">
        <f>AVERAGE(B$7:B62)</f>
        <v>-8.8344642857142848</v>
      </c>
      <c r="D62" s="46">
        <f t="shared" si="1"/>
        <v>6.9744642857142845</v>
      </c>
    </row>
    <row r="63" spans="1:4" s="1" customFormat="1" x14ac:dyDescent="0.2">
      <c r="A63" s="37">
        <v>40178</v>
      </c>
      <c r="B63" s="45">
        <v>2.04</v>
      </c>
      <c r="C63" s="45">
        <f>AVERAGE(B$7:B63)</f>
        <v>-8.643684210526315</v>
      </c>
      <c r="D63" s="46">
        <f t="shared" si="1"/>
        <v>10.683684210526316</v>
      </c>
    </row>
    <row r="64" spans="1:4" s="1" customFormat="1" x14ac:dyDescent="0.2">
      <c r="A64" s="37">
        <v>40268</v>
      </c>
      <c r="B64" s="45">
        <v>2.4500000000000002</v>
      </c>
      <c r="C64" s="45">
        <f>AVERAGE(B$7:B64)</f>
        <v>-8.4524137931034478</v>
      </c>
      <c r="D64" s="46">
        <f t="shared" si="1"/>
        <v>10.902413793103449</v>
      </c>
    </row>
    <row r="65" spans="1:4" s="1" customFormat="1" x14ac:dyDescent="0.2">
      <c r="A65" s="37">
        <v>40359</v>
      </c>
      <c r="B65" s="45">
        <v>3.03</v>
      </c>
      <c r="C65" s="45">
        <f>AVERAGE(B$7:B65)</f>
        <v>-8.2577966101694908</v>
      </c>
      <c r="D65" s="46">
        <f t="shared" si="1"/>
        <v>11.28779661016949</v>
      </c>
    </row>
    <row r="66" spans="1:4" s="1" customFormat="1" x14ac:dyDescent="0.2">
      <c r="A66" s="37">
        <v>40451</v>
      </c>
      <c r="B66" s="45">
        <v>2.73</v>
      </c>
      <c r="C66" s="45">
        <f>AVERAGE(B$7:B66)</f>
        <v>-8.0746666666666655</v>
      </c>
      <c r="D66" s="46">
        <f t="shared" si="1"/>
        <v>10.804666666666666</v>
      </c>
    </row>
    <row r="67" spans="1:4" s="1" customFormat="1" x14ac:dyDescent="0.2">
      <c r="A67" s="37">
        <v>40543</v>
      </c>
      <c r="B67" s="45">
        <v>0.22</v>
      </c>
      <c r="C67" s="45">
        <f>AVERAGE(B$7:B67)</f>
        <v>-7.9386885245901633</v>
      </c>
      <c r="D67" s="46">
        <f t="shared" si="1"/>
        <v>8.158688524590163</v>
      </c>
    </row>
    <row r="68" spans="1:4" s="1" customFormat="1" x14ac:dyDescent="0.2">
      <c r="A68" s="37">
        <v>40633</v>
      </c>
      <c r="B68" s="45">
        <v>-1.23</v>
      </c>
      <c r="C68" s="45">
        <f>AVERAGE(B$7:B68)</f>
        <v>-7.8304838709677416</v>
      </c>
      <c r="D68" s="46">
        <f t="shared" si="1"/>
        <v>6.6004838709677411</v>
      </c>
    </row>
    <row r="69" spans="1:4" s="1" customFormat="1" x14ac:dyDescent="0.2">
      <c r="A69" s="37">
        <v>40724</v>
      </c>
      <c r="B69" s="45">
        <v>-2.46</v>
      </c>
      <c r="C69" s="45">
        <f>AVERAGE(B$7:B69)</f>
        <v>-7.7452380952380944</v>
      </c>
      <c r="D69" s="46">
        <f t="shared" si="1"/>
        <v>5.2852380952380944</v>
      </c>
    </row>
    <row r="70" spans="1:4" s="1" customFormat="1" x14ac:dyDescent="0.2">
      <c r="A70" s="37">
        <v>40816</v>
      </c>
      <c r="B70" s="45">
        <v>-2.8</v>
      </c>
      <c r="C70" s="45">
        <f>AVERAGE(B$7:B70)</f>
        <v>-7.6679687499999991</v>
      </c>
      <c r="D70" s="46">
        <f t="shared" si="1"/>
        <v>4.8679687499999993</v>
      </c>
    </row>
    <row r="71" spans="1:4" s="1" customFormat="1" x14ac:dyDescent="0.2">
      <c r="A71" s="37">
        <v>40908</v>
      </c>
      <c r="B71" s="45">
        <v>-3.67</v>
      </c>
      <c r="C71" s="45">
        <f>AVERAGE(B$7:B71)</f>
        <v>-7.6064615384615379</v>
      </c>
      <c r="D71" s="46">
        <f t="shared" si="1"/>
        <v>3.936461538461538</v>
      </c>
    </row>
    <row r="72" spans="1:4" s="1" customFormat="1" x14ac:dyDescent="0.2">
      <c r="A72" s="37">
        <v>40999</v>
      </c>
      <c r="B72" s="45">
        <v>-4.3600000000000003</v>
      </c>
      <c r="C72" s="45">
        <f>AVERAGE(B$7:B72)</f>
        <v>-7.5572727272727267</v>
      </c>
      <c r="D72" s="46">
        <f t="shared" si="1"/>
        <v>3.1972727272727264</v>
      </c>
    </row>
    <row r="73" spans="1:4" s="1" customFormat="1" x14ac:dyDescent="0.2">
      <c r="A73" s="37">
        <v>41090</v>
      </c>
      <c r="B73" s="45">
        <v>-2.98</v>
      </c>
      <c r="C73" s="45">
        <f>AVERAGE(B$7:B73)</f>
        <v>-7.4889552238805965</v>
      </c>
      <c r="D73" s="46">
        <f t="shared" si="1"/>
        <v>4.5089552238805961</v>
      </c>
    </row>
    <row r="74" spans="1:4" s="1" customFormat="1" x14ac:dyDescent="0.2">
      <c r="A74" s="37">
        <v>41182</v>
      </c>
      <c r="B74" s="45">
        <v>-2.99</v>
      </c>
      <c r="C74" s="45">
        <f>AVERAGE(B$7:B74)</f>
        <v>-7.4227941176470589</v>
      </c>
      <c r="D74" s="46">
        <f t="shared" si="1"/>
        <v>4.4327941176470587</v>
      </c>
    </row>
    <row r="75" spans="1:4" s="1" customFormat="1" x14ac:dyDescent="0.2">
      <c r="A75" s="37">
        <v>41274</v>
      </c>
      <c r="B75" s="45">
        <v>-1.57</v>
      </c>
      <c r="C75" s="45">
        <f>AVERAGE(B$7:B75)</f>
        <v>-7.3379710144927532</v>
      </c>
      <c r="D75" s="46">
        <f t="shared" si="1"/>
        <v>5.767971014492753</v>
      </c>
    </row>
    <row r="76" spans="1:4" s="1" customFormat="1" x14ac:dyDescent="0.2">
      <c r="A76" s="37">
        <v>41364</v>
      </c>
      <c r="B76" s="45">
        <v>0.44</v>
      </c>
      <c r="C76" s="45">
        <f>AVERAGE(B$7:B76)</f>
        <v>-7.2268571428571429</v>
      </c>
      <c r="D76" s="46">
        <f t="shared" si="1"/>
        <v>7.6668571428571433</v>
      </c>
    </row>
    <row r="77" spans="1:4" s="1" customFormat="1" x14ac:dyDescent="0.2">
      <c r="A77" s="37">
        <v>41455</v>
      </c>
      <c r="B77" s="45">
        <v>0.52</v>
      </c>
      <c r="C77" s="45">
        <f>AVERAGE(B$7:B77)</f>
        <v>-7.1177464788732392</v>
      </c>
      <c r="D77" s="46">
        <f t="shared" si="1"/>
        <v>7.6377464788732397</v>
      </c>
    </row>
    <row r="78" spans="1:4" s="1" customFormat="1" x14ac:dyDescent="0.2">
      <c r="A78" s="37">
        <v>41547</v>
      </c>
      <c r="B78" s="45">
        <v>1.28</v>
      </c>
      <c r="C78" s="45">
        <f>AVERAGE(B$7:B78)</f>
        <v>-7.0011111111111113</v>
      </c>
      <c r="D78" s="46">
        <f t="shared" si="1"/>
        <v>8.2811111111111106</v>
      </c>
    </row>
    <row r="79" spans="1:4" s="1" customFormat="1" x14ac:dyDescent="0.2">
      <c r="A79" s="37">
        <v>41639</v>
      </c>
      <c r="B79" s="45">
        <v>1.69</v>
      </c>
      <c r="C79" s="45">
        <f>AVERAGE(B$7:B79)</f>
        <v>-6.8820547945205481</v>
      </c>
      <c r="D79" s="46">
        <f t="shared" si="1"/>
        <v>8.5720547945205485</v>
      </c>
    </row>
    <row r="80" spans="1:4" s="1" customFormat="1" x14ac:dyDescent="0.2">
      <c r="A80" s="37">
        <v>41729</v>
      </c>
      <c r="B80" s="45">
        <v>1.94</v>
      </c>
      <c r="C80" s="45">
        <f>AVERAGE(B$7:B80)</f>
        <v>-6.7628378378378384</v>
      </c>
      <c r="D80" s="46">
        <f t="shared" si="1"/>
        <v>8.7028378378378388</v>
      </c>
    </row>
    <row r="81" spans="1:4" s="1" customFormat="1" x14ac:dyDescent="0.2">
      <c r="A81" s="37">
        <v>41820</v>
      </c>
      <c r="B81" s="45">
        <v>1.6</v>
      </c>
      <c r="C81" s="45">
        <f>AVERAGE(B$7:B81)</f>
        <v>-6.6513333333333335</v>
      </c>
      <c r="D81" s="46">
        <f t="shared" si="1"/>
        <v>8.2513333333333332</v>
      </c>
    </row>
    <row r="82" spans="1:4" s="1" customFormat="1" x14ac:dyDescent="0.2">
      <c r="A82" s="37">
        <v>41912</v>
      </c>
      <c r="B82" s="45">
        <v>3.18</v>
      </c>
      <c r="C82" s="45">
        <f>AVERAGE(B$7:B82)</f>
        <v>-6.5219736842105265</v>
      </c>
      <c r="D82" s="46">
        <f>B82-C82</f>
        <v>9.7019736842105271</v>
      </c>
    </row>
    <row r="83" spans="1:4" s="1" customFormat="1" x14ac:dyDescent="0.2">
      <c r="A83" s="37">
        <v>42004</v>
      </c>
      <c r="B83" s="45">
        <v>3.46</v>
      </c>
      <c r="C83" s="45">
        <f>AVERAGE(B$7:B83)</f>
        <v>-6.3923376623376624</v>
      </c>
      <c r="D83" s="46">
        <f t="shared" si="1"/>
        <v>9.8523376623376624</v>
      </c>
    </row>
    <row r="84" spans="1:4" s="1" customFormat="1" x14ac:dyDescent="0.2">
      <c r="A84" s="37">
        <v>42094</v>
      </c>
      <c r="B84" s="75">
        <v>2.3199999999999998</v>
      </c>
      <c r="C84" s="45">
        <f>AVERAGE(B$7:B84)</f>
        <v>-6.2806410256410263</v>
      </c>
      <c r="D84" s="46">
        <f t="shared" si="1"/>
        <v>8.6006410256410266</v>
      </c>
    </row>
    <row r="85" spans="1:4" s="1" customFormat="1" x14ac:dyDescent="0.2">
      <c r="A85" s="37">
        <v>42185</v>
      </c>
      <c r="B85" s="75">
        <v>0.57999999999999996</v>
      </c>
      <c r="C85" s="45">
        <f>AVERAGE(B$7:B85)</f>
        <v>-6.1937974683544308</v>
      </c>
      <c r="D85" s="46">
        <f t="shared" ref="D85:D90" si="2">B85-C85</f>
        <v>6.7737974683544309</v>
      </c>
    </row>
    <row r="86" spans="1:4" s="1" customFormat="1" x14ac:dyDescent="0.2">
      <c r="A86" s="37">
        <v>42277</v>
      </c>
      <c r="B86" s="75">
        <v>-1.61</v>
      </c>
      <c r="C86" s="45">
        <f>AVERAGE(B$7:B86)</f>
        <v>-6.1365000000000007</v>
      </c>
      <c r="D86" s="46">
        <f t="shared" si="2"/>
        <v>4.5265000000000004</v>
      </c>
    </row>
    <row r="87" spans="1:4" s="1" customFormat="1" x14ac:dyDescent="0.2">
      <c r="A87" s="37">
        <v>42369</v>
      </c>
      <c r="B87" s="75">
        <v>-2.4300000000000002</v>
      </c>
      <c r="C87" s="45">
        <f>AVERAGE(B$7:B87)</f>
        <v>-6.0907407407407419</v>
      </c>
      <c r="D87" s="46">
        <f t="shared" si="2"/>
        <v>3.6607407407407417</v>
      </c>
    </row>
    <row r="88" spans="1:4" s="1" customFormat="1" x14ac:dyDescent="0.2">
      <c r="A88" s="37">
        <v>42460</v>
      </c>
      <c r="B88" s="75">
        <v>-1.98</v>
      </c>
      <c r="C88" s="45">
        <f>AVERAGE(B$7:B88)</f>
        <v>-6.0406097560975622</v>
      </c>
      <c r="D88" s="46">
        <f t="shared" si="2"/>
        <v>4.0606097560975627</v>
      </c>
    </row>
    <row r="89" spans="1:4" s="1" customFormat="1" x14ac:dyDescent="0.2">
      <c r="A89" s="37">
        <v>42551</v>
      </c>
      <c r="B89" s="75">
        <v>-1.42</v>
      </c>
      <c r="C89" s="45">
        <f>AVERAGE(B$7:B89)</f>
        <v>-5.9849397590361457</v>
      </c>
      <c r="D89" s="46">
        <f t="shared" si="2"/>
        <v>4.5649397590361458</v>
      </c>
    </row>
    <row r="90" spans="1:4" s="1" customFormat="1" x14ac:dyDescent="0.2">
      <c r="A90" s="37">
        <v>42643</v>
      </c>
      <c r="B90" s="75">
        <v>-1.29</v>
      </c>
      <c r="C90" s="45">
        <f>AVERAGE(B$7:B90)</f>
        <v>-5.9290476190476209</v>
      </c>
      <c r="D90" s="46">
        <f t="shared" si="2"/>
        <v>4.6390476190476209</v>
      </c>
    </row>
    <row r="91" spans="1:4" s="1" customFormat="1" x14ac:dyDescent="0.2">
      <c r="A91" s="37">
        <v>42735</v>
      </c>
      <c r="B91" s="75">
        <v>-1.07</v>
      </c>
      <c r="C91" s="45">
        <f>AVERAGE(B$7:B91)</f>
        <v>-5.8718823529411779</v>
      </c>
      <c r="D91" s="46">
        <f t="shared" ref="D91:D98" si="3">B91-C91</f>
        <v>4.8018823529411776</v>
      </c>
    </row>
    <row r="92" spans="1:4" s="1" customFormat="1" x14ac:dyDescent="0.2">
      <c r="A92" s="37">
        <v>42825</v>
      </c>
      <c r="B92" s="75">
        <v>-1.08</v>
      </c>
      <c r="C92" s="45">
        <f>AVERAGE(B$7:B92)</f>
        <v>-5.8161627906976756</v>
      </c>
      <c r="D92" s="46">
        <f t="shared" si="3"/>
        <v>4.7361627906976755</v>
      </c>
    </row>
    <row r="93" spans="1:4" s="1" customFormat="1" x14ac:dyDescent="0.2">
      <c r="A93" s="37">
        <v>42916</v>
      </c>
      <c r="B93" s="75">
        <v>-0.49</v>
      </c>
      <c r="C93" s="45">
        <f>AVERAGE(B$7:B93)</f>
        <v>-5.7549425287356337</v>
      </c>
      <c r="D93" s="46">
        <f t="shared" si="3"/>
        <v>5.2649425287356335</v>
      </c>
    </row>
    <row r="94" spans="1:4" s="1" customFormat="1" x14ac:dyDescent="0.2">
      <c r="A94" s="37">
        <v>43008</v>
      </c>
      <c r="B94" s="75">
        <v>-7.0000000000000007E-2</v>
      </c>
      <c r="C94" s="45">
        <f>AVERAGE(B$7:B94)</f>
        <v>-5.6903409090909101</v>
      </c>
      <c r="D94" s="46">
        <f t="shared" si="3"/>
        <v>5.6203409090909098</v>
      </c>
    </row>
    <row r="95" spans="1:4" s="1" customFormat="1" x14ac:dyDescent="0.2">
      <c r="A95" s="37">
        <v>43100</v>
      </c>
      <c r="B95" s="75">
        <v>0.55000000000000004</v>
      </c>
      <c r="C95" s="45">
        <f>AVERAGE(B$7:B95)</f>
        <v>-5.6202247191011248</v>
      </c>
      <c r="D95" s="46">
        <f t="shared" si="3"/>
        <v>6.1702247191011246</v>
      </c>
    </row>
    <row r="96" spans="1:4" s="1" customFormat="1" x14ac:dyDescent="0.2">
      <c r="A96" s="37">
        <v>43190</v>
      </c>
      <c r="B96" s="75">
        <v>0.52</v>
      </c>
      <c r="C96" s="45">
        <f>AVERAGE(B$7:B96)</f>
        <v>-5.5520000000000014</v>
      </c>
      <c r="D96" s="46">
        <f t="shared" si="3"/>
        <v>6.072000000000001</v>
      </c>
    </row>
    <row r="97" spans="1:4" s="1" customFormat="1" x14ac:dyDescent="0.2">
      <c r="A97" s="37">
        <v>43281</v>
      </c>
      <c r="B97" s="75">
        <v>0.42</v>
      </c>
      <c r="C97" s="45">
        <f>AVERAGE(B$7:B97)</f>
        <v>-5.4863736263736271</v>
      </c>
      <c r="D97" s="46">
        <f t="shared" si="3"/>
        <v>5.9063736263736271</v>
      </c>
    </row>
    <row r="98" spans="1:4" s="1" customFormat="1" x14ac:dyDescent="0.2">
      <c r="A98" s="37">
        <v>43373</v>
      </c>
      <c r="B98" s="75">
        <v>0.36</v>
      </c>
      <c r="C98" s="45">
        <f>AVERAGE(B$7:B98)</f>
        <v>-5.4228260869565226</v>
      </c>
      <c r="D98" s="46">
        <f t="shared" si="3"/>
        <v>5.7828260869565229</v>
      </c>
    </row>
    <row r="99" spans="1:4" s="1" customFormat="1" x14ac:dyDescent="0.2">
      <c r="A99" s="37">
        <v>43465</v>
      </c>
      <c r="B99" s="75">
        <v>0.3</v>
      </c>
      <c r="C99" s="45">
        <f>AVERAGE(B$7:B99)</f>
        <v>-5.3612903225806461</v>
      </c>
      <c r="D99" s="46">
        <f t="shared" ref="D99:D104" si="4">B99-C99</f>
        <v>5.6612903225806459</v>
      </c>
    </row>
    <row r="100" spans="1:4" s="1" customFormat="1" x14ac:dyDescent="0.2">
      <c r="A100" s="37">
        <v>43555</v>
      </c>
      <c r="B100" s="75">
        <v>1.31</v>
      </c>
      <c r="C100" s="45">
        <f>AVERAGE(B$7:B100)</f>
        <v>-5.2903191489361712</v>
      </c>
      <c r="D100" s="46">
        <f t="shared" si="4"/>
        <v>6.6003191489361708</v>
      </c>
    </row>
    <row r="101" spans="1:4" s="1" customFormat="1" x14ac:dyDescent="0.2">
      <c r="A101" s="37">
        <v>43646</v>
      </c>
      <c r="B101" s="75">
        <v>1.69</v>
      </c>
      <c r="C101" s="45">
        <f>AVERAGE(B$7:B101)</f>
        <v>-5.2168421052631588</v>
      </c>
      <c r="D101" s="46">
        <f t="shared" si="4"/>
        <v>6.9068421052631592</v>
      </c>
    </row>
    <row r="102" spans="1:4" s="1" customFormat="1" x14ac:dyDescent="0.2">
      <c r="A102" s="37">
        <v>43738</v>
      </c>
      <c r="B102" s="75">
        <v>2.3199999999999998</v>
      </c>
      <c r="C102" s="45">
        <f>AVERAGE(B$7:B102)</f>
        <v>-5.1383333333333345</v>
      </c>
      <c r="D102" s="46">
        <f t="shared" si="4"/>
        <v>7.4583333333333339</v>
      </c>
    </row>
    <row r="103" spans="1:4" s="1" customFormat="1" x14ac:dyDescent="0.2">
      <c r="A103" s="37">
        <v>43830</v>
      </c>
      <c r="B103" s="75">
        <v>3.34</v>
      </c>
      <c r="C103" s="45">
        <f>AVERAGE(B$7:B103)</f>
        <v>-5.0509278350515476</v>
      </c>
      <c r="D103" s="46">
        <f t="shared" si="4"/>
        <v>8.3909278350515475</v>
      </c>
    </row>
    <row r="104" spans="1:4" s="1" customFormat="1" x14ac:dyDescent="0.2">
      <c r="A104" s="37">
        <v>43921</v>
      </c>
      <c r="B104" s="75">
        <v>4.63</v>
      </c>
      <c r="C104" s="45">
        <f>AVERAGE(B$7:B104)</f>
        <v>-4.9521428571428583</v>
      </c>
      <c r="D104" s="46">
        <f t="shared" si="4"/>
        <v>9.5821428571428591</v>
      </c>
    </row>
    <row r="105" spans="1:4" s="1" customFormat="1" x14ac:dyDescent="0.2">
      <c r="A105" s="37">
        <v>44012</v>
      </c>
      <c r="B105" s="75">
        <v>6.19</v>
      </c>
      <c r="C105" s="45">
        <f>AVERAGE(B$7:B105)</f>
        <v>-4.839595959595961</v>
      </c>
      <c r="D105" s="46">
        <f>B105-C105</f>
        <v>11.029595959595962</v>
      </c>
    </row>
    <row r="106" spans="1:4" s="1" customFormat="1" x14ac:dyDescent="0.2">
      <c r="A106" s="37"/>
      <c r="B106" s="75"/>
      <c r="C106" s="45"/>
      <c r="D106" s="46"/>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2020-12-29T16:21:31Z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ies>
</file>