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I ketv. KU apžvalga/bankų skelbimas/"/>
    </mc:Choice>
  </mc:AlternateContent>
  <xr:revisionPtr revIDLastSave="3" documentId="13_ncr:1_{7CCB1926-274B-43C1-926A-1D8E48041EBE}" xr6:coauthVersionLast="47" xr6:coauthVersionMax="47" xr10:uidLastSave="{5572133B-2C0E-4FBA-841E-CF887D9C37C5}"/>
  <bookViews>
    <workbookView xWindow="-110" yWindow="-110" windowWidth="19420" windowHeight="10300" xr2:uid="{00000000-000D-0000-FFFF-FFFF00000000}"/>
  </bookViews>
  <sheets>
    <sheet name="2024 Q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0" i="2" l="1"/>
  <c r="B10" i="2"/>
  <c r="P21" i="2" l="1"/>
  <c r="P27" i="2" s="1"/>
  <c r="O22" i="2"/>
  <c r="Q22" i="2" s="1"/>
  <c r="N10" i="2"/>
  <c r="N16" i="2" s="1"/>
  <c r="O30" i="2"/>
  <c r="Q30"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P16" i="2"/>
  <c r="H27" i="2"/>
  <c r="H21" i="2"/>
  <c r="H10" i="2"/>
  <c r="H16" i="2" s="1"/>
  <c r="K21" i="2"/>
  <c r="K27" i="2" s="1"/>
  <c r="K10" i="2"/>
  <c r="K16" i="2" s="1"/>
  <c r="J21" i="2"/>
  <c r="J27" i="2" s="1"/>
  <c r="J10" i="2"/>
  <c r="J16" i="2" s="1"/>
  <c r="C21" i="2"/>
  <c r="C27" i="2" s="1"/>
  <c r="C10" i="2"/>
  <c r="C16" i="2" s="1"/>
  <c r="I21" i="2"/>
  <c r="I27" i="2" s="1"/>
  <c r="I10" i="2"/>
  <c r="I16" i="2" s="1"/>
  <c r="L27" i="2"/>
  <c r="L21" i="2"/>
  <c r="L10" i="2"/>
  <c r="L16" i="2" s="1"/>
  <c r="E21" i="2"/>
  <c r="E27" i="2" s="1"/>
  <c r="E10" i="2"/>
  <c r="E16" i="2" s="1"/>
  <c r="D21" i="2"/>
  <c r="D27" i="2" s="1"/>
  <c r="D10" i="2"/>
  <c r="D16" i="2" s="1"/>
  <c r="M21" i="2"/>
  <c r="M27" i="2" s="1"/>
  <c r="G21" i="2"/>
  <c r="G27" i="2" s="1"/>
  <c r="F21" i="2"/>
  <c r="B21" i="2"/>
  <c r="B27" i="2" s="1"/>
  <c r="M10" i="2"/>
  <c r="M16" i="2" s="1"/>
  <c r="G10" i="2"/>
  <c r="G16" i="2" s="1"/>
  <c r="F10" i="2"/>
  <c r="F16" i="2" s="1"/>
  <c r="B16" i="2"/>
  <c r="O25" i="2" l="1"/>
  <c r="Q25" i="2" s="1"/>
  <c r="O24" i="2"/>
  <c r="Q24" i="2" s="1"/>
  <c r="O23" i="2"/>
  <c r="Q23" i="2" s="1"/>
  <c r="N21" i="2"/>
  <c r="O10" i="2"/>
  <c r="O16" i="2"/>
  <c r="Q10" i="2"/>
  <c r="Q16" i="2" s="1"/>
  <c r="F27" i="2"/>
  <c r="O21" i="2" l="1"/>
  <c r="N27" i="2"/>
  <c r="O27" i="2"/>
  <c r="Q21" i="2"/>
  <c r="Q27" i="2" s="1"/>
</calcChain>
</file>

<file path=xl/sharedStrings.xml><?xml version="1.0" encoding="utf-8"?>
<sst xmlns="http://schemas.openxmlformats.org/spreadsheetml/2006/main" count="110" uniqueCount="65">
  <si>
    <t>AB SEB bankas</t>
  </si>
  <si>
    <t>Kita informacija</t>
  </si>
  <si>
    <t>Pelningumo rodikliai</t>
  </si>
  <si>
    <t>–</t>
  </si>
  <si>
    <t>AB "Mano bankas"</t>
  </si>
  <si>
    <t>UAB GF bankas</t>
  </si>
  <si>
    <t>PayRay Bank, UAB</t>
  </si>
  <si>
    <t>UAB SME Bank</t>
  </si>
  <si>
    <t>Swedbank, AB</t>
  </si>
  <si>
    <t>Revolut Bank UAB</t>
  </si>
  <si>
    <t>Akcinė bendrovė Šiaulių bankas</t>
  </si>
  <si>
    <t>UAB Urbo bankas</t>
  </si>
  <si>
    <t>European Merchant Bank UAB</t>
  </si>
  <si>
    <t>Saldo Bank, UAB</t>
  </si>
  <si>
    <t>AB Fjord Bank</t>
  </si>
  <si>
    <t>FINORA Bank UAB</t>
  </si>
  <si>
    <t>Item of balance sheet</t>
  </si>
  <si>
    <t>Debt securities</t>
  </si>
  <si>
    <t>Equity securities</t>
  </si>
  <si>
    <t>Derivatives</t>
  </si>
  <si>
    <t>Cash</t>
  </si>
  <si>
    <t>Cash balances with central banks</t>
  </si>
  <si>
    <t>Funds in credit institutions</t>
  </si>
  <si>
    <t>Loans and advances (including leasing)</t>
  </si>
  <si>
    <t xml:space="preserve">     General governments</t>
  </si>
  <si>
    <t xml:space="preserve">     Other financial corporations</t>
  </si>
  <si>
    <t xml:space="preserve">     Non-financial corporations</t>
  </si>
  <si>
    <t xml:space="preserve">     Households</t>
  </si>
  <si>
    <t xml:space="preserve">            lending for house purchase</t>
  </si>
  <si>
    <t>Other assets</t>
  </si>
  <si>
    <t>Total assets</t>
  </si>
  <si>
    <t>Central banks deposits</t>
  </si>
  <si>
    <t>Liabilities to credit institutions</t>
  </si>
  <si>
    <t>Deposits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</si>
  <si>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</si>
  <si>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</si>
  <si>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</si>
  <si>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</si>
  <si>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</si>
  <si>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</si>
  <si>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</si>
  <si>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</si>
  <si>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</si>
  <si>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</si>
  <si>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</si>
  <si>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</si>
  <si>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</si>
  <si>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</si>
  <si>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</si>
  <si>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</si>
  <si>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</si>
  <si>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</si>
  <si>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</si>
  <si>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</si>
  <si>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</si>
  <si>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</si>
  <si>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</si>
  <si>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</si>
  <si>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</si>
  <si>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</si>
  <si>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</si>
  <si>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Visi bankai           (13 bankų)</t>
  </si>
  <si>
    <t>Visi užsienio bankų filalai       (5 filialai)1, 2</t>
  </si>
  <si>
    <t>Bankų sektorius</t>
  </si>
  <si>
    <t>Main indicators of banking sector activities (based on 30 September 2024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</si>
</sst>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00B050"/>
      <name val="Verdana"/>
      <family val="2"/>
      <charset val="186"/>
    </font>
    <font>
      <sz val="10"/>
      <name val="Arial"/>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1" fillId="0" borderId="0" applyFont="0" applyFill="0" applyBorder="0" applyAlignment="0" applyProtection="0"/>
  </cellStyleXfs>
  <cellXfs count="80">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4"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0"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18" fillId="4" borderId="25" xfId="0" applyNumberFormat="1" applyFont="1" applyFill="1" applyBorder="1" applyAlignment="1">
      <alignment horizontal="center" vertical="center"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18" fillId="4" borderId="26" xfId="0" applyNumberFormat="1" applyFont="1" applyFill="1" applyBorder="1" applyAlignment="1">
      <alignment horizontal="center" vertical="center" wrapText="1"/>
    </xf>
    <xf numFmtId="3" fontId="19" fillId="0" borderId="2" xfId="1" applyNumberFormat="1" applyFont="1" applyFill="1" applyBorder="1" applyAlignment="1" applyProtection="1">
      <alignment horizontal="center" vertical="center"/>
    </xf>
    <xf numFmtId="165" fontId="20"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4"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4" fillId="0" borderId="22" xfId="0" applyNumberFormat="1" applyFont="1" applyFill="1" applyBorder="1" applyAlignment="1">
      <alignment horizontal="right" wrapText="1" readingOrder="1"/>
    </xf>
    <xf numFmtId="166" fontId="14" fillId="0" borderId="23" xfId="0" applyNumberFormat="1" applyFont="1" applyFill="1" applyBorder="1" applyAlignment="1">
      <alignment horizontal="right" wrapText="1" readingOrder="1"/>
    </xf>
    <xf numFmtId="166" fontId="14" fillId="0" borderId="18" xfId="0" applyNumberFormat="1" applyFont="1" applyFill="1" applyBorder="1" applyAlignment="1">
      <alignment horizontal="right" wrapText="1" readingOrder="1"/>
    </xf>
    <xf numFmtId="166" fontId="16" fillId="0" borderId="20" xfId="0" applyNumberFormat="1" applyFont="1" applyFill="1" applyBorder="1" applyAlignment="1">
      <alignment horizontal="right" wrapText="1" readingOrder="1"/>
    </xf>
    <xf numFmtId="166" fontId="16" fillId="0" borderId="21" xfId="0" applyNumberFormat="1" applyFont="1" applyFill="1" applyBorder="1" applyAlignment="1">
      <alignment horizontal="right" wrapText="1" readingOrder="1"/>
    </xf>
    <xf numFmtId="166" fontId="14"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3" fontId="15" fillId="0" borderId="2" xfId="1" applyNumberFormat="1" applyFont="1" applyBorder="1" applyAlignment="1" applyProtection="1">
      <alignment horizontal="center" vertical="center"/>
    </xf>
    <xf numFmtId="3" fontId="19"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3" fontId="15" fillId="0" borderId="19" xfId="1" applyNumberFormat="1" applyFont="1" applyBorder="1" applyAlignment="1" applyProtection="1">
      <alignment horizontal="center" vertical="center"/>
    </xf>
    <xf numFmtId="3" fontId="19" fillId="0" borderId="19" xfId="1" applyNumberFormat="1" applyFont="1" applyBorder="1" applyAlignment="1" applyProtection="1">
      <alignment horizontal="center" vertical="center"/>
    </xf>
    <xf numFmtId="0" fontId="3" fillId="2" borderId="0" xfId="0" applyFont="1" applyFill="1" applyAlignment="1">
      <alignment horizontal="left" vertical="center"/>
    </xf>
    <xf numFmtId="0" fontId="10" fillId="2" borderId="0" xfId="0" applyFont="1" applyFill="1"/>
    <xf numFmtId="0" fontId="9" fillId="0" borderId="0" xfId="0" applyFont="1" applyAlignment="1">
      <alignment horizontal="left" vertical="top" wrapText="1"/>
    </xf>
    <xf numFmtId="43" fontId="9" fillId="0" borderId="2" xfId="2" applyFont="1" applyBorder="1" applyAlignment="1">
      <alignment horizontal="right" vertical="center"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0" borderId="27" xfId="0" applyFont="1" applyFill="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92" TargetMode="External"/><Relationship Id="rId13" Type="http://schemas.openxmlformats.org/officeDocument/2006/relationships/hyperlink" Target="https://www.payray.bank/lt-lt/finansu-ataskaitos/" TargetMode="External"/><Relationship Id="rId18" Type="http://schemas.openxmlformats.org/officeDocument/2006/relationships/hyperlink" Target="https://www.gfbankas.lt/finansines-ataskaitos/" TargetMode="External"/><Relationship Id="rId26" Type="http://schemas.openxmlformats.org/officeDocument/2006/relationships/hyperlink" Target="https://finorabank.eu/lt/ataskaitos/" TargetMode="External"/><Relationship Id="rId3" Type="http://schemas.openxmlformats.org/officeDocument/2006/relationships/hyperlink" Target="https://www.seb.lt/eng/about-seb/investors/financial-information/financial-results-seb-bank-group" TargetMode="External"/><Relationship Id="rId21" Type="http://schemas.openxmlformats.org/officeDocument/2006/relationships/hyperlink" Target="https://www.lb.lt/en/enforcement-measures-1/view_license?id=1915" TargetMode="External"/><Relationship Id="rId7" Type="http://schemas.openxmlformats.org/officeDocument/2006/relationships/hyperlink" Target="https://www.revolut.com/en-LT/about-revolut" TargetMode="External"/><Relationship Id="rId12" Type="http://schemas.openxmlformats.org/officeDocument/2006/relationships/hyperlink" Target="https://www.medbank.lt/en/about-the-bank/financial-statements/" TargetMode="External"/><Relationship Id="rId17" Type="http://schemas.openxmlformats.org/officeDocument/2006/relationships/hyperlink" Target="https://www.lb.lt/en/enforcement-measures-1/view_license?id=1857" TargetMode="External"/><Relationship Id="rId25" Type="http://schemas.openxmlformats.org/officeDocument/2006/relationships/hyperlink" Target="https://www.lb.lt/en/licences-1/view_license?id=2122" TargetMode="External"/><Relationship Id="rId2" Type="http://schemas.openxmlformats.org/officeDocument/2006/relationships/hyperlink" Target="https://smebank.lt/veiklos-ataskaitos/" TargetMode="External"/><Relationship Id="rId16" Type="http://schemas.openxmlformats.org/officeDocument/2006/relationships/hyperlink" Target="https://www.lb.lt/en/frd/view_license?id=470" TargetMode="External"/><Relationship Id="rId20" Type="http://schemas.openxmlformats.org/officeDocument/2006/relationships/hyperlink" Target="https://europeanmerchantbank.com/lt/ataskaitos" TargetMode="External"/><Relationship Id="rId1" Type="http://schemas.openxmlformats.org/officeDocument/2006/relationships/hyperlink" Target="https://www.lb.lt/lt/frd-licencijos/view_license?id=2033" TargetMode="External"/><Relationship Id="rId6" Type="http://schemas.openxmlformats.org/officeDocument/2006/relationships/hyperlink" Target="https://www.lb.lt/en/frd/view_license?id=298" TargetMode="External"/><Relationship Id="rId11" Type="http://schemas.openxmlformats.org/officeDocument/2006/relationships/hyperlink" Target="https://www.lb.lt/en/frd/view_license?id=319" TargetMode="External"/><Relationship Id="rId24" Type="http://schemas.openxmlformats.org/officeDocument/2006/relationships/hyperlink" Target="https://www.saldo.com/lt-en/about-us/" TargetMode="External"/><Relationship Id="rId5" Type="http://schemas.openxmlformats.org/officeDocument/2006/relationships/hyperlink" Target="https://www.swedbank.lt/about/swedbank/about/financialResults" TargetMode="External"/><Relationship Id="rId15" Type="http://schemas.openxmlformats.org/officeDocument/2006/relationships/hyperlink" Target="https://www.mano.bank/financial-transparency" TargetMode="External"/><Relationship Id="rId23" Type="http://schemas.openxmlformats.org/officeDocument/2006/relationships/hyperlink" Target="https://www.lb.lt/en/licences-1/view_license?id=2088" TargetMode="External"/><Relationship Id="rId28" Type="http://schemas.openxmlformats.org/officeDocument/2006/relationships/printerSettings" Target="../printerSettings/printerSettings1.bin"/><Relationship Id="rId10" Type="http://schemas.openxmlformats.org/officeDocument/2006/relationships/hyperlink" Target="https://sb.lt/en/investors/financial-info/siauliu-bankas-ab-and-the-groups-financial-statements" TargetMode="External"/><Relationship Id="rId19" Type="http://schemas.openxmlformats.org/officeDocument/2006/relationships/hyperlink" Target="https://www.lb.lt/lt/frd-licencijos/view_license?id=478" TargetMode="External"/><Relationship Id="rId4" Type="http://schemas.openxmlformats.org/officeDocument/2006/relationships/hyperlink" Target="https://www.lb.lt/en/frd/view_license?id=258" TargetMode="External"/><Relationship Id="rId9" Type="http://schemas.openxmlformats.org/officeDocument/2006/relationships/hyperlink" Target="https://www.lb.lt/en/frd/view_license?id=301" TargetMode="External"/><Relationship Id="rId14" Type="http://schemas.openxmlformats.org/officeDocument/2006/relationships/hyperlink" Target="https://www.lb.lt/lt/frd-licencijos/view_license?id=476" TargetMode="External"/><Relationship Id="rId22" Type="http://schemas.openxmlformats.org/officeDocument/2006/relationships/hyperlink" Target="https://www.fjordbank.lt/apie-mus" TargetMode="External"/><Relationship Id="rId27" Type="http://schemas.openxmlformats.org/officeDocument/2006/relationships/hyperlink" Target="https://www.lb.lt/en/reviews-and-publications/category.39/series.1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80" zoomScaleNormal="80" workbookViewId="0">
      <pane ySplit="3" topLeftCell="A4" activePane="bottomLeft" state="frozen"/>
      <selection pane="bottomLeft" sqref="A1:R1"/>
    </sheetView>
  </sheetViews>
  <sheetFormatPr defaultColWidth="9.08984375" defaultRowHeight="10.5" x14ac:dyDescent="0.25"/>
  <cols>
    <col min="1" max="1" width="49.90625" style="1" customWidth="1"/>
    <col min="2" max="2" width="13.54296875" style="1" customWidth="1"/>
    <col min="3" max="18" width="13.54296875" style="5" customWidth="1"/>
    <col min="19" max="19" width="5.6328125" style="1" customWidth="1"/>
    <col min="20" max="26" width="9.36328125" style="1" bestFit="1" customWidth="1"/>
    <col min="27" max="27" width="10.08984375" style="1" bestFit="1" customWidth="1"/>
    <col min="28" max="28" width="9.36328125" style="1" bestFit="1" customWidth="1"/>
    <col min="29" max="29" width="10.08984375" style="1" bestFit="1" customWidth="1"/>
    <col min="30" max="16384" width="9.08984375" style="1"/>
  </cols>
  <sheetData>
    <row r="1" spans="1:36" ht="15" customHeight="1" x14ac:dyDescent="0.25">
      <c r="A1" s="74" t="s">
        <v>64</v>
      </c>
      <c r="B1" s="74"/>
      <c r="C1" s="74"/>
      <c r="D1" s="74"/>
      <c r="E1" s="74"/>
      <c r="F1" s="74"/>
      <c r="G1" s="74"/>
      <c r="H1" s="74"/>
      <c r="I1" s="74"/>
      <c r="J1" s="74"/>
      <c r="K1" s="74"/>
      <c r="L1" s="74"/>
      <c r="M1" s="74"/>
      <c r="N1" s="74"/>
      <c r="O1" s="74"/>
      <c r="P1" s="74"/>
      <c r="Q1" s="74"/>
      <c r="R1" s="74"/>
    </row>
    <row r="2" spans="1:36" x14ac:dyDescent="0.25">
      <c r="A2" s="75"/>
      <c r="B2" s="75"/>
      <c r="C2" s="75"/>
      <c r="D2" s="75"/>
      <c r="E2" s="75"/>
      <c r="F2" s="75"/>
      <c r="G2" s="75"/>
      <c r="H2" s="75"/>
      <c r="I2" s="75"/>
      <c r="J2" s="75"/>
      <c r="K2" s="75"/>
      <c r="L2" s="75"/>
      <c r="M2" s="75"/>
      <c r="N2" s="75"/>
      <c r="O2" s="75"/>
      <c r="P2" s="75"/>
      <c r="Q2" s="75"/>
      <c r="R2" s="37"/>
    </row>
    <row r="3" spans="1:36" ht="67.5" x14ac:dyDescent="0.3">
      <c r="A3" s="7" t="s">
        <v>16</v>
      </c>
      <c r="B3" s="9" t="s">
        <v>8</v>
      </c>
      <c r="C3" s="9" t="s">
        <v>9</v>
      </c>
      <c r="D3" s="9" t="s">
        <v>0</v>
      </c>
      <c r="E3" s="9" t="s">
        <v>10</v>
      </c>
      <c r="F3" s="9" t="s">
        <v>11</v>
      </c>
      <c r="G3" s="9" t="s">
        <v>4</v>
      </c>
      <c r="H3" s="9" t="s">
        <v>12</v>
      </c>
      <c r="I3" s="9" t="s">
        <v>5</v>
      </c>
      <c r="J3" s="9" t="s">
        <v>7</v>
      </c>
      <c r="K3" s="9" t="s">
        <v>6</v>
      </c>
      <c r="L3" s="9" t="s">
        <v>13</v>
      </c>
      <c r="M3" s="9" t="s">
        <v>14</v>
      </c>
      <c r="N3" s="9" t="s">
        <v>15</v>
      </c>
      <c r="O3" s="8" t="s">
        <v>61</v>
      </c>
      <c r="P3" s="8" t="s">
        <v>62</v>
      </c>
      <c r="Q3" s="23" t="s">
        <v>63</v>
      </c>
      <c r="R3" s="1"/>
      <c r="S3" s="2"/>
      <c r="T3" s="2"/>
      <c r="U3" s="2"/>
      <c r="V3" s="2"/>
      <c r="W3" s="2"/>
      <c r="X3" s="2"/>
      <c r="Y3" s="2"/>
      <c r="Z3" s="2"/>
      <c r="AA3" s="2"/>
    </row>
    <row r="4" spans="1:36" ht="13" x14ac:dyDescent="0.3">
      <c r="A4" s="10" t="s">
        <v>17</v>
      </c>
      <c r="B4" s="39">
        <v>46890</v>
      </c>
      <c r="C4" s="39">
        <v>3779864</v>
      </c>
      <c r="D4" s="39">
        <v>515084</v>
      </c>
      <c r="E4" s="39">
        <v>798848</v>
      </c>
      <c r="F4" s="39">
        <v>58618</v>
      </c>
      <c r="G4" s="39">
        <v>78477</v>
      </c>
      <c r="H4" s="39">
        <v>940</v>
      </c>
      <c r="I4" s="39">
        <v>7611</v>
      </c>
      <c r="J4" s="39">
        <v>44537</v>
      </c>
      <c r="K4" s="39">
        <v>22942</v>
      </c>
      <c r="L4" s="39">
        <v>474</v>
      </c>
      <c r="M4" s="39">
        <v>0</v>
      </c>
      <c r="N4" s="39">
        <v>0</v>
      </c>
      <c r="O4" s="39">
        <f t="shared" ref="O4:O30" si="0">SUM(B4:N4)</f>
        <v>5354285</v>
      </c>
      <c r="P4" s="39">
        <v>1511981</v>
      </c>
      <c r="Q4" s="43">
        <f>O4+P4</f>
        <v>6866266</v>
      </c>
      <c r="R4" s="1"/>
      <c r="S4" s="2"/>
      <c r="T4" s="2"/>
      <c r="U4" s="2"/>
      <c r="V4" s="2"/>
      <c r="W4" s="2"/>
      <c r="X4" s="2"/>
      <c r="Y4" s="2"/>
      <c r="Z4" s="2"/>
      <c r="AA4" s="2"/>
    </row>
    <row r="5" spans="1:36" ht="13" x14ac:dyDescent="0.3">
      <c r="A5" s="11" t="s">
        <v>18</v>
      </c>
      <c r="B5" s="50">
        <v>156454</v>
      </c>
      <c r="C5" s="50">
        <v>135</v>
      </c>
      <c r="D5" s="50">
        <v>0</v>
      </c>
      <c r="E5" s="50">
        <v>84757</v>
      </c>
      <c r="F5" s="50">
        <v>12369</v>
      </c>
      <c r="G5" s="39">
        <v>0</v>
      </c>
      <c r="H5" s="50">
        <v>0</v>
      </c>
      <c r="I5" s="50">
        <v>0</v>
      </c>
      <c r="J5" s="39">
        <v>0</v>
      </c>
      <c r="K5" s="39">
        <v>0</v>
      </c>
      <c r="L5" s="39">
        <v>0</v>
      </c>
      <c r="M5" s="39">
        <v>39</v>
      </c>
      <c r="N5" s="39">
        <v>0</v>
      </c>
      <c r="O5" s="39">
        <f t="shared" si="0"/>
        <v>253754</v>
      </c>
      <c r="P5" s="39">
        <v>45947</v>
      </c>
      <c r="Q5" s="44">
        <f t="shared" ref="Q5:Q9" si="1">O5+P5</f>
        <v>299701</v>
      </c>
      <c r="R5" s="1"/>
      <c r="S5" s="2"/>
      <c r="T5" s="2"/>
      <c r="U5" s="2"/>
      <c r="V5" s="2"/>
      <c r="W5" s="2"/>
      <c r="X5" s="2"/>
      <c r="Y5" s="2"/>
      <c r="Z5" s="2"/>
      <c r="AA5" s="2"/>
    </row>
    <row r="6" spans="1:36" ht="13" x14ac:dyDescent="0.3">
      <c r="A6" s="11" t="s">
        <v>19</v>
      </c>
      <c r="B6" s="50">
        <v>19272</v>
      </c>
      <c r="C6" s="50">
        <v>13460</v>
      </c>
      <c r="D6" s="50">
        <v>25229</v>
      </c>
      <c r="E6" s="50">
        <v>223</v>
      </c>
      <c r="F6" s="50">
        <v>2</v>
      </c>
      <c r="G6" s="39">
        <v>0</v>
      </c>
      <c r="H6" s="50">
        <v>0</v>
      </c>
      <c r="I6" s="50">
        <v>0</v>
      </c>
      <c r="J6" s="39">
        <v>0</v>
      </c>
      <c r="K6" s="39">
        <v>0</v>
      </c>
      <c r="L6" s="39">
        <v>0</v>
      </c>
      <c r="M6" s="39">
        <v>0</v>
      </c>
      <c r="N6" s="39">
        <v>0</v>
      </c>
      <c r="O6" s="39">
        <f t="shared" si="0"/>
        <v>58186</v>
      </c>
      <c r="P6" s="39">
        <v>28611</v>
      </c>
      <c r="Q6" s="44">
        <f t="shared" si="1"/>
        <v>86797</v>
      </c>
      <c r="R6" s="1"/>
      <c r="S6" s="2"/>
      <c r="T6" s="2"/>
      <c r="U6" s="2"/>
      <c r="V6" s="2"/>
      <c r="W6" s="2"/>
      <c r="X6" s="2"/>
      <c r="Y6" s="2"/>
      <c r="Z6" s="2"/>
      <c r="AA6" s="2"/>
    </row>
    <row r="7" spans="1:36" ht="14.25" customHeight="1" x14ac:dyDescent="0.3">
      <c r="A7" s="11" t="s">
        <v>20</v>
      </c>
      <c r="B7" s="50">
        <v>158325</v>
      </c>
      <c r="C7" s="50">
        <v>0</v>
      </c>
      <c r="D7" s="39">
        <v>154102</v>
      </c>
      <c r="E7" s="50">
        <v>75398</v>
      </c>
      <c r="F7" s="50">
        <v>14729</v>
      </c>
      <c r="G7" s="39">
        <v>0</v>
      </c>
      <c r="H7" s="50">
        <v>0</v>
      </c>
      <c r="I7" s="50">
        <v>0</v>
      </c>
      <c r="J7" s="39">
        <v>0</v>
      </c>
      <c r="K7" s="39">
        <v>0</v>
      </c>
      <c r="L7" s="39">
        <v>0</v>
      </c>
      <c r="M7" s="39">
        <v>0</v>
      </c>
      <c r="N7" s="39">
        <v>0</v>
      </c>
      <c r="O7" s="39">
        <f t="shared" si="0"/>
        <v>402554</v>
      </c>
      <c r="P7" s="39">
        <v>67293</v>
      </c>
      <c r="Q7" s="44">
        <f t="shared" si="1"/>
        <v>469847</v>
      </c>
      <c r="R7" s="1"/>
      <c r="S7" s="2"/>
      <c r="T7" s="2"/>
      <c r="U7" s="2"/>
      <c r="V7" s="2"/>
      <c r="W7" s="2"/>
      <c r="X7" s="2"/>
      <c r="Y7" s="2"/>
      <c r="Z7" s="2"/>
      <c r="AA7" s="2"/>
      <c r="AB7" s="2"/>
      <c r="AC7" s="2"/>
      <c r="AD7" s="2"/>
      <c r="AE7" s="2"/>
      <c r="AF7" s="2"/>
      <c r="AG7" s="2"/>
      <c r="AH7" s="2"/>
      <c r="AI7" s="2"/>
      <c r="AJ7" s="2"/>
    </row>
    <row r="8" spans="1:36" ht="14.25" customHeight="1" x14ac:dyDescent="0.3">
      <c r="A8" s="11" t="s">
        <v>21</v>
      </c>
      <c r="B8" s="50">
        <v>5346174</v>
      </c>
      <c r="C8" s="50">
        <v>8723098</v>
      </c>
      <c r="D8" s="50">
        <v>2398925</v>
      </c>
      <c r="E8" s="50">
        <v>293263</v>
      </c>
      <c r="F8" s="50">
        <v>101235</v>
      </c>
      <c r="G8" s="39">
        <v>167956</v>
      </c>
      <c r="H8" s="50">
        <v>136651</v>
      </c>
      <c r="I8" s="50">
        <v>26047</v>
      </c>
      <c r="J8" s="39">
        <v>35325</v>
      </c>
      <c r="K8" s="39">
        <v>13346</v>
      </c>
      <c r="L8" s="39">
        <v>47090</v>
      </c>
      <c r="M8" s="39">
        <v>13717</v>
      </c>
      <c r="N8" s="39">
        <v>8754</v>
      </c>
      <c r="O8" s="39">
        <f t="shared" si="0"/>
        <v>17311581</v>
      </c>
      <c r="P8" s="39">
        <v>1141689</v>
      </c>
      <c r="Q8" s="44">
        <f t="shared" si="1"/>
        <v>18453270</v>
      </c>
      <c r="R8" s="1"/>
      <c r="S8" s="2"/>
      <c r="T8" s="2"/>
      <c r="U8" s="2"/>
      <c r="V8" s="2"/>
      <c r="W8" s="2"/>
      <c r="X8" s="2"/>
      <c r="Y8" s="2"/>
      <c r="Z8" s="2"/>
      <c r="AA8" s="2"/>
      <c r="AB8" s="2"/>
      <c r="AC8" s="2"/>
      <c r="AD8" s="2"/>
      <c r="AE8" s="2"/>
      <c r="AF8" s="2"/>
      <c r="AG8" s="2"/>
      <c r="AH8" s="2"/>
      <c r="AI8" s="2"/>
      <c r="AJ8" s="2"/>
    </row>
    <row r="9" spans="1:36" ht="14.25" customHeight="1" x14ac:dyDescent="0.3">
      <c r="A9" s="11" t="s">
        <v>22</v>
      </c>
      <c r="B9" s="50">
        <v>3739837</v>
      </c>
      <c r="C9" s="65">
        <v>1391095</v>
      </c>
      <c r="D9" s="50">
        <v>3233239</v>
      </c>
      <c r="E9" s="50">
        <v>19109</v>
      </c>
      <c r="F9" s="50">
        <v>14390</v>
      </c>
      <c r="G9" s="39">
        <v>369</v>
      </c>
      <c r="H9" s="65">
        <v>4208</v>
      </c>
      <c r="I9" s="65">
        <v>281</v>
      </c>
      <c r="J9" s="59">
        <v>147</v>
      </c>
      <c r="K9" s="59">
        <v>16000</v>
      </c>
      <c r="L9" s="59">
        <v>4336</v>
      </c>
      <c r="M9" s="39">
        <v>125</v>
      </c>
      <c r="N9" s="39">
        <v>2306</v>
      </c>
      <c r="O9" s="39">
        <f t="shared" si="0"/>
        <v>8425442</v>
      </c>
      <c r="P9" s="59">
        <v>875460</v>
      </c>
      <c r="Q9" s="44">
        <f t="shared" si="1"/>
        <v>9300902</v>
      </c>
      <c r="R9" s="1"/>
      <c r="S9" s="2"/>
      <c r="T9" s="2"/>
      <c r="U9" s="2"/>
      <c r="V9" s="2"/>
      <c r="W9" s="2"/>
      <c r="X9" s="2"/>
      <c r="Y9" s="2"/>
      <c r="Z9" s="2"/>
      <c r="AA9" s="2"/>
      <c r="AB9" s="2"/>
      <c r="AC9" s="2"/>
      <c r="AD9" s="2"/>
      <c r="AE9" s="2"/>
      <c r="AF9" s="2"/>
      <c r="AG9" s="2"/>
      <c r="AH9" s="2"/>
      <c r="AI9" s="2"/>
      <c r="AJ9" s="2"/>
    </row>
    <row r="10" spans="1:36" ht="14.25" customHeight="1" x14ac:dyDescent="0.3">
      <c r="A10" s="12" t="s">
        <v>23</v>
      </c>
      <c r="B10" s="49">
        <f t="shared" ref="B10:N10" si="2">B11+B12+B13+B14</f>
        <v>9171418</v>
      </c>
      <c r="C10" s="49">
        <f t="shared" si="2"/>
        <v>1828842</v>
      </c>
      <c r="D10" s="49">
        <f t="shared" ref="D10:E10" si="3">D11+D12+D13+D14</f>
        <v>7323199</v>
      </c>
      <c r="E10" s="49">
        <f t="shared" si="3"/>
        <v>3427181</v>
      </c>
      <c r="F10" s="49">
        <f t="shared" si="2"/>
        <v>364347</v>
      </c>
      <c r="G10" s="49">
        <f t="shared" si="2"/>
        <v>124515</v>
      </c>
      <c r="H10" s="49">
        <f t="shared" si="2"/>
        <v>39643</v>
      </c>
      <c r="I10" s="49">
        <f t="shared" si="2"/>
        <v>138147</v>
      </c>
      <c r="J10" s="49">
        <f t="shared" si="2"/>
        <v>82606</v>
      </c>
      <c r="K10" s="49">
        <f t="shared" si="2"/>
        <v>107403</v>
      </c>
      <c r="L10" s="49">
        <f t="shared" si="2"/>
        <v>93683</v>
      </c>
      <c r="M10" s="49">
        <f t="shared" si="2"/>
        <v>60247</v>
      </c>
      <c r="N10" s="49">
        <f t="shared" si="2"/>
        <v>19472</v>
      </c>
      <c r="O10" s="39">
        <f t="shared" si="0"/>
        <v>22780703</v>
      </c>
      <c r="P10" s="49">
        <f>P11+P12+P13+P14</f>
        <v>7238801</v>
      </c>
      <c r="Q10" s="45">
        <f>Q11+Q12+Q13+Q14</f>
        <v>30019504</v>
      </c>
      <c r="R10" s="1"/>
      <c r="S10" s="2"/>
      <c r="T10" s="2"/>
      <c r="U10" s="3"/>
      <c r="V10" s="3"/>
      <c r="W10" s="3"/>
      <c r="X10" s="3"/>
      <c r="Y10" s="3"/>
      <c r="Z10" s="3"/>
      <c r="AA10" s="3"/>
      <c r="AB10" s="3"/>
      <c r="AC10" s="3"/>
      <c r="AD10" s="3"/>
      <c r="AE10" s="3"/>
      <c r="AF10" s="3"/>
      <c r="AG10" s="3"/>
      <c r="AH10" s="3"/>
      <c r="AI10" s="3"/>
      <c r="AJ10" s="3"/>
    </row>
    <row r="11" spans="1:36" ht="14.25" customHeight="1" x14ac:dyDescent="0.3">
      <c r="A11" s="13" t="s">
        <v>24</v>
      </c>
      <c r="B11" s="52">
        <v>45844</v>
      </c>
      <c r="C11" s="52">
        <v>852698</v>
      </c>
      <c r="D11" s="52">
        <v>157069</v>
      </c>
      <c r="E11" s="52">
        <v>50407</v>
      </c>
      <c r="F11" s="52">
        <v>0</v>
      </c>
      <c r="G11" s="52">
        <v>0</v>
      </c>
      <c r="H11" s="52">
        <v>0</v>
      </c>
      <c r="I11" s="52">
        <v>0</v>
      </c>
      <c r="J11" s="52">
        <v>0</v>
      </c>
      <c r="K11" s="52">
        <v>0</v>
      </c>
      <c r="L11" s="52">
        <v>0</v>
      </c>
      <c r="M11" s="52">
        <v>0</v>
      </c>
      <c r="N11" s="49">
        <v>0</v>
      </c>
      <c r="O11" s="39">
        <f t="shared" si="0"/>
        <v>1106018</v>
      </c>
      <c r="P11" s="39">
        <v>97805</v>
      </c>
      <c r="Q11" s="46">
        <f>O11+P11</f>
        <v>1203823</v>
      </c>
      <c r="R11" s="1"/>
      <c r="S11" s="2"/>
      <c r="T11" s="2"/>
      <c r="U11" s="3"/>
      <c r="V11" s="3"/>
      <c r="W11" s="3"/>
      <c r="X11" s="3"/>
      <c r="Y11" s="3"/>
      <c r="Z11" s="3"/>
      <c r="AA11" s="3"/>
      <c r="AB11" s="3"/>
      <c r="AC11" s="3"/>
      <c r="AD11" s="3"/>
      <c r="AE11" s="3"/>
      <c r="AF11" s="3"/>
      <c r="AG11" s="3"/>
      <c r="AH11" s="3"/>
      <c r="AI11" s="3"/>
      <c r="AJ11" s="3"/>
    </row>
    <row r="12" spans="1:36" ht="14.25" customHeight="1" x14ac:dyDescent="0.3">
      <c r="A12" s="14" t="s">
        <v>25</v>
      </c>
      <c r="B12" s="52">
        <v>1052875</v>
      </c>
      <c r="C12" s="52">
        <v>20</v>
      </c>
      <c r="D12" s="52">
        <v>30829</v>
      </c>
      <c r="E12" s="52">
        <v>456700</v>
      </c>
      <c r="F12" s="52">
        <v>15086</v>
      </c>
      <c r="G12" s="52">
        <v>8176</v>
      </c>
      <c r="H12" s="52">
        <v>0</v>
      </c>
      <c r="I12" s="52">
        <v>1</v>
      </c>
      <c r="J12" s="52">
        <v>0</v>
      </c>
      <c r="K12" s="53">
        <v>0</v>
      </c>
      <c r="L12" s="54">
        <v>1857</v>
      </c>
      <c r="M12" s="54">
        <v>0</v>
      </c>
      <c r="N12" s="58">
        <v>0</v>
      </c>
      <c r="O12" s="39">
        <f t="shared" si="0"/>
        <v>1565544</v>
      </c>
      <c r="P12" s="39">
        <v>186283</v>
      </c>
      <c r="Q12" s="46">
        <f>O12+P12</f>
        <v>1751827</v>
      </c>
      <c r="R12" s="1"/>
      <c r="S12" s="2"/>
      <c r="T12" s="2"/>
      <c r="U12" s="3"/>
      <c r="V12" s="3"/>
      <c r="W12" s="3"/>
      <c r="X12" s="3"/>
      <c r="Y12" s="3"/>
      <c r="Z12" s="3"/>
      <c r="AA12" s="3"/>
    </row>
    <row r="13" spans="1:36" ht="14.25" customHeight="1" x14ac:dyDescent="0.3">
      <c r="A13" s="14" t="s">
        <v>26</v>
      </c>
      <c r="B13" s="52">
        <v>2742250</v>
      </c>
      <c r="C13" s="61">
        <v>0</v>
      </c>
      <c r="D13" s="52">
        <v>3268087</v>
      </c>
      <c r="E13" s="52">
        <v>1812657</v>
      </c>
      <c r="F13" s="52">
        <v>218115</v>
      </c>
      <c r="G13" s="52">
        <v>101688</v>
      </c>
      <c r="H13" s="61">
        <v>39643</v>
      </c>
      <c r="I13" s="61">
        <v>0</v>
      </c>
      <c r="J13" s="61">
        <v>81017</v>
      </c>
      <c r="K13" s="61">
        <v>103081</v>
      </c>
      <c r="L13" s="61">
        <v>120</v>
      </c>
      <c r="M13" s="52">
        <v>0</v>
      </c>
      <c r="N13" s="49">
        <v>19114</v>
      </c>
      <c r="O13" s="39">
        <f t="shared" si="0"/>
        <v>8385772</v>
      </c>
      <c r="P13" s="59">
        <v>2975985</v>
      </c>
      <c r="Q13" s="46">
        <f>O13+P13</f>
        <v>11361757</v>
      </c>
      <c r="R13" s="1"/>
      <c r="S13" s="2"/>
      <c r="T13" s="2"/>
      <c r="U13" s="3"/>
      <c r="V13" s="3"/>
      <c r="W13" s="3"/>
      <c r="X13" s="3"/>
      <c r="Y13" s="3"/>
      <c r="Z13" s="3"/>
      <c r="AA13" s="3"/>
    </row>
    <row r="14" spans="1:36" ht="14.25" customHeight="1" x14ac:dyDescent="0.3">
      <c r="A14" s="14" t="s">
        <v>27</v>
      </c>
      <c r="B14" s="52">
        <v>5330449</v>
      </c>
      <c r="C14" s="61">
        <v>976124</v>
      </c>
      <c r="D14" s="52">
        <v>3867214</v>
      </c>
      <c r="E14" s="52">
        <v>1107417</v>
      </c>
      <c r="F14" s="52">
        <v>131146</v>
      </c>
      <c r="G14" s="52">
        <v>14651</v>
      </c>
      <c r="H14" s="61">
        <v>0</v>
      </c>
      <c r="I14" s="61">
        <v>138146</v>
      </c>
      <c r="J14" s="61">
        <v>1589</v>
      </c>
      <c r="K14" s="61">
        <v>4322</v>
      </c>
      <c r="L14" s="61">
        <v>91706</v>
      </c>
      <c r="M14" s="52">
        <v>60247</v>
      </c>
      <c r="N14" s="49">
        <v>358</v>
      </c>
      <c r="O14" s="39">
        <f t="shared" si="0"/>
        <v>11723369</v>
      </c>
      <c r="P14" s="59">
        <v>3978728</v>
      </c>
      <c r="Q14" s="46">
        <f>O14+P14</f>
        <v>15702097</v>
      </c>
      <c r="R14" s="1"/>
      <c r="S14" s="2"/>
      <c r="T14" s="2"/>
      <c r="U14" s="2"/>
      <c r="V14" s="2"/>
      <c r="W14" s="2"/>
      <c r="X14" s="2"/>
      <c r="Y14" s="2"/>
      <c r="Z14" s="2"/>
      <c r="AA14" s="2"/>
    </row>
    <row r="15" spans="1:36" ht="14.25" customHeight="1" x14ac:dyDescent="0.3">
      <c r="A15" s="15" t="s">
        <v>28</v>
      </c>
      <c r="B15" s="51">
        <v>4714270</v>
      </c>
      <c r="C15" s="51">
        <v>0</v>
      </c>
      <c r="D15" s="52">
        <v>3428759</v>
      </c>
      <c r="E15" s="51">
        <v>906496</v>
      </c>
      <c r="F15" s="51">
        <v>62555</v>
      </c>
      <c r="G15" s="51">
        <v>6848</v>
      </c>
      <c r="H15" s="51">
        <v>0</v>
      </c>
      <c r="I15" s="51">
        <v>0</v>
      </c>
      <c r="J15" s="51">
        <v>0</v>
      </c>
      <c r="K15" s="51">
        <v>0</v>
      </c>
      <c r="L15" s="51">
        <v>0</v>
      </c>
      <c r="M15" s="51">
        <v>0</v>
      </c>
      <c r="N15" s="49">
        <v>0</v>
      </c>
      <c r="O15" s="39">
        <f t="shared" si="0"/>
        <v>9118928</v>
      </c>
      <c r="P15" s="39">
        <v>3252095</v>
      </c>
      <c r="Q15" s="47">
        <f>O15+P15</f>
        <v>12371023</v>
      </c>
      <c r="R15" s="1"/>
      <c r="S15" s="2"/>
      <c r="T15" s="2"/>
      <c r="U15" s="2"/>
      <c r="V15" s="2"/>
      <c r="W15" s="2"/>
      <c r="X15" s="2"/>
      <c r="Y15" s="2"/>
      <c r="Z15" s="2"/>
      <c r="AA15" s="2"/>
    </row>
    <row r="16" spans="1:36" ht="14.25" customHeight="1" x14ac:dyDescent="0.35">
      <c r="A16" s="16" t="s">
        <v>29</v>
      </c>
      <c r="B16" s="41">
        <f t="shared" ref="B16:N16" si="4">B17-B10-B9-B8-B7-B6-B5-B4</f>
        <v>75564</v>
      </c>
      <c r="C16" s="41">
        <f t="shared" si="4"/>
        <v>834505</v>
      </c>
      <c r="D16" s="41">
        <f t="shared" ref="D16:E16" si="5">D17-D10-D9-D8-D7-D6-D5-D4</f>
        <v>57025</v>
      </c>
      <c r="E16" s="41">
        <f t="shared" si="5"/>
        <v>37707</v>
      </c>
      <c r="F16" s="41">
        <f t="shared" si="4"/>
        <v>11731</v>
      </c>
      <c r="G16" s="41">
        <f t="shared" si="4"/>
        <v>4785</v>
      </c>
      <c r="H16" s="41">
        <f t="shared" si="4"/>
        <v>4582</v>
      </c>
      <c r="I16" s="41">
        <f t="shared" si="4"/>
        <v>1894</v>
      </c>
      <c r="J16" s="41">
        <f t="shared" si="4"/>
        <v>3657</v>
      </c>
      <c r="K16" s="41">
        <f t="shared" si="4"/>
        <v>1627</v>
      </c>
      <c r="L16" s="41">
        <f t="shared" si="4"/>
        <v>2213</v>
      </c>
      <c r="M16" s="41">
        <f t="shared" si="4"/>
        <v>3155</v>
      </c>
      <c r="N16" s="41">
        <f t="shared" si="4"/>
        <v>747</v>
      </c>
      <c r="O16" s="39">
        <f t="shared" si="0"/>
        <v>1039192</v>
      </c>
      <c r="P16" s="41">
        <f>P17-P10-P9-P8-P7-P6-P5-P4</f>
        <v>72347</v>
      </c>
      <c r="Q16" s="48">
        <f t="shared" ref="Q16" si="6">Q17-Q10-Q9-Q8-Q7-Q6-Q5-Q4</f>
        <v>1111539</v>
      </c>
      <c r="R16" s="1"/>
      <c r="S16" s="2"/>
      <c r="T16" s="2"/>
      <c r="U16" s="4"/>
      <c r="V16" s="4"/>
      <c r="W16" s="4"/>
      <c r="X16" s="4"/>
      <c r="Y16" s="4"/>
      <c r="Z16" s="4"/>
      <c r="AA16" s="4"/>
    </row>
    <row r="17" spans="1:32" ht="14.25" customHeight="1" x14ac:dyDescent="0.3">
      <c r="A17" s="17" t="s">
        <v>30</v>
      </c>
      <c r="B17" s="40">
        <v>18713934</v>
      </c>
      <c r="C17" s="40">
        <v>16570999</v>
      </c>
      <c r="D17" s="40">
        <v>13706803</v>
      </c>
      <c r="E17" s="40">
        <v>4736486</v>
      </c>
      <c r="F17" s="40">
        <v>577421</v>
      </c>
      <c r="G17" s="40">
        <v>376102</v>
      </c>
      <c r="H17" s="40">
        <v>186024</v>
      </c>
      <c r="I17" s="40">
        <v>173980</v>
      </c>
      <c r="J17" s="40">
        <v>166272</v>
      </c>
      <c r="K17" s="40">
        <v>161318</v>
      </c>
      <c r="L17" s="40">
        <v>147796</v>
      </c>
      <c r="M17" s="40">
        <v>77283</v>
      </c>
      <c r="N17" s="40">
        <v>31279</v>
      </c>
      <c r="O17" s="39">
        <f t="shared" si="0"/>
        <v>55625697</v>
      </c>
      <c r="P17" s="40">
        <v>10982129</v>
      </c>
      <c r="Q17" s="48">
        <f>O17+P17</f>
        <v>66607826</v>
      </c>
      <c r="R17" s="1"/>
      <c r="S17" s="2"/>
      <c r="T17" s="2"/>
      <c r="U17" s="2"/>
      <c r="V17" s="2"/>
      <c r="W17" s="2"/>
      <c r="X17" s="2"/>
      <c r="Y17" s="2"/>
      <c r="Z17" s="2"/>
      <c r="AA17" s="2"/>
    </row>
    <row r="18" spans="1:32" ht="14.25" customHeight="1" x14ac:dyDescent="0.3">
      <c r="A18" s="16" t="s">
        <v>31</v>
      </c>
      <c r="B18" s="41">
        <v>0</v>
      </c>
      <c r="C18" s="41">
        <v>0</v>
      </c>
      <c r="D18" s="41">
        <v>7</v>
      </c>
      <c r="E18" s="41">
        <v>0</v>
      </c>
      <c r="F18" s="41">
        <v>0</v>
      </c>
      <c r="G18" s="41">
        <v>0</v>
      </c>
      <c r="H18" s="41">
        <v>0</v>
      </c>
      <c r="I18" s="41">
        <v>0</v>
      </c>
      <c r="J18" s="41">
        <v>0</v>
      </c>
      <c r="K18" s="41">
        <v>0</v>
      </c>
      <c r="L18" s="41">
        <v>0</v>
      </c>
      <c r="M18" s="41">
        <v>0</v>
      </c>
      <c r="N18" s="39">
        <v>0</v>
      </c>
      <c r="O18" s="39">
        <f t="shared" si="0"/>
        <v>7</v>
      </c>
      <c r="P18" s="41">
        <v>4224</v>
      </c>
      <c r="Q18" s="48">
        <f>O18+P18</f>
        <v>4231</v>
      </c>
      <c r="R18" s="1"/>
      <c r="S18" s="2"/>
      <c r="T18" s="2"/>
      <c r="U18" s="2"/>
      <c r="V18" s="2"/>
      <c r="W18" s="2"/>
      <c r="X18" s="2"/>
      <c r="Y18" s="2"/>
      <c r="Z18" s="2"/>
      <c r="AA18" s="2"/>
    </row>
    <row r="19" spans="1:32" ht="14.25" customHeight="1" x14ac:dyDescent="0.3">
      <c r="A19" s="28" t="s">
        <v>32</v>
      </c>
      <c r="B19" s="41">
        <v>1322344</v>
      </c>
      <c r="C19" s="41">
        <v>5588</v>
      </c>
      <c r="D19" s="41">
        <v>941162</v>
      </c>
      <c r="E19" s="41">
        <v>46414</v>
      </c>
      <c r="F19" s="41">
        <v>0</v>
      </c>
      <c r="G19" s="41">
        <v>0</v>
      </c>
      <c r="H19" s="41">
        <v>2994</v>
      </c>
      <c r="I19" s="41">
        <v>0</v>
      </c>
      <c r="J19" s="41">
        <v>0</v>
      </c>
      <c r="K19" s="41">
        <v>0</v>
      </c>
      <c r="L19" s="41">
        <v>0</v>
      </c>
      <c r="M19" s="41">
        <v>0</v>
      </c>
      <c r="N19" s="39">
        <v>0</v>
      </c>
      <c r="O19" s="39">
        <f t="shared" si="0"/>
        <v>2318502</v>
      </c>
      <c r="P19" s="41">
        <v>690260</v>
      </c>
      <c r="Q19" s="48">
        <f>O19+P19</f>
        <v>3008762</v>
      </c>
      <c r="R19" s="1"/>
      <c r="S19" s="2"/>
      <c r="T19" s="2"/>
      <c r="U19" s="2"/>
      <c r="V19" s="2"/>
      <c r="W19" s="2"/>
      <c r="X19" s="2"/>
      <c r="Y19" s="2"/>
      <c r="Z19" s="2"/>
      <c r="AA19" s="2"/>
      <c r="AB19" s="5"/>
      <c r="AC19" s="5"/>
      <c r="AD19" s="5"/>
      <c r="AE19" s="5"/>
      <c r="AF19" s="5"/>
    </row>
    <row r="20" spans="1:32" ht="14.25" customHeight="1" x14ac:dyDescent="0.3">
      <c r="A20" s="28" t="s">
        <v>19</v>
      </c>
      <c r="B20" s="41">
        <v>11681</v>
      </c>
      <c r="C20" s="41">
        <v>6927</v>
      </c>
      <c r="D20" s="41">
        <v>26866</v>
      </c>
      <c r="E20" s="41">
        <v>966</v>
      </c>
      <c r="F20" s="41">
        <v>26</v>
      </c>
      <c r="G20" s="41">
        <v>0</v>
      </c>
      <c r="H20" s="41">
        <v>0</v>
      </c>
      <c r="I20" s="41">
        <v>0</v>
      </c>
      <c r="J20" s="41">
        <v>0</v>
      </c>
      <c r="K20" s="41">
        <v>0</v>
      </c>
      <c r="L20" s="41">
        <v>0</v>
      </c>
      <c r="M20" s="41">
        <v>0</v>
      </c>
      <c r="N20" s="39">
        <v>0</v>
      </c>
      <c r="O20" s="39">
        <f t="shared" si="0"/>
        <v>46466</v>
      </c>
      <c r="P20" s="41">
        <v>22439</v>
      </c>
      <c r="Q20" s="48">
        <f>O20+P20</f>
        <v>68905</v>
      </c>
      <c r="R20" s="1"/>
      <c r="S20" s="2"/>
      <c r="T20" s="2"/>
      <c r="U20" s="2"/>
      <c r="V20" s="2"/>
      <c r="W20" s="2"/>
      <c r="X20" s="2"/>
      <c r="Y20" s="2"/>
      <c r="Z20" s="2"/>
      <c r="AA20" s="2"/>
      <c r="AB20" s="5"/>
      <c r="AC20" s="5"/>
      <c r="AD20" s="5"/>
      <c r="AE20" s="5"/>
      <c r="AF20" s="5"/>
    </row>
    <row r="21" spans="1:32" ht="14.25" customHeight="1" x14ac:dyDescent="0.3">
      <c r="A21" s="12" t="s">
        <v>33</v>
      </c>
      <c r="B21" s="49">
        <f t="shared" ref="B21:N21" si="7">B22+B23+B24+B25</f>
        <v>15710089</v>
      </c>
      <c r="C21" s="49">
        <f t="shared" si="7"/>
        <v>14855102</v>
      </c>
      <c r="D21" s="49">
        <f t="shared" ref="D21:E21" si="8">D22+D23+D24+D25</f>
        <v>11260529</v>
      </c>
      <c r="E21" s="49">
        <f t="shared" si="8"/>
        <v>3418042</v>
      </c>
      <c r="F21" s="49">
        <f t="shared" si="7"/>
        <v>488587</v>
      </c>
      <c r="G21" s="49">
        <f t="shared" si="7"/>
        <v>343421</v>
      </c>
      <c r="H21" s="49">
        <f t="shared" si="7"/>
        <v>167562</v>
      </c>
      <c r="I21" s="49">
        <f t="shared" si="7"/>
        <v>140179</v>
      </c>
      <c r="J21" s="49">
        <f t="shared" si="7"/>
        <v>152339</v>
      </c>
      <c r="K21" s="49">
        <f t="shared" si="7"/>
        <v>127518</v>
      </c>
      <c r="L21" s="49">
        <f t="shared" si="7"/>
        <v>124661</v>
      </c>
      <c r="M21" s="49">
        <f t="shared" si="7"/>
        <v>67703</v>
      </c>
      <c r="N21" s="49">
        <f t="shared" si="7"/>
        <v>23456</v>
      </c>
      <c r="O21" s="39">
        <f t="shared" si="0"/>
        <v>46879188</v>
      </c>
      <c r="P21" s="63">
        <f>P22+P23+P24+P25</f>
        <v>8587445</v>
      </c>
      <c r="Q21" s="45">
        <f t="shared" ref="Q21" si="9">Q22+Q23+Q24+Q25</f>
        <v>55466633</v>
      </c>
      <c r="R21" s="1"/>
      <c r="S21" s="2"/>
      <c r="T21" s="2"/>
      <c r="U21" s="3"/>
      <c r="V21" s="3"/>
      <c r="W21" s="3"/>
      <c r="X21" s="3"/>
      <c r="Y21" s="3"/>
      <c r="Z21" s="3"/>
      <c r="AA21" s="3"/>
    </row>
    <row r="22" spans="1:32" ht="14.25" customHeight="1" x14ac:dyDescent="0.3">
      <c r="A22" s="13" t="s">
        <v>24</v>
      </c>
      <c r="B22" s="52">
        <v>1987449</v>
      </c>
      <c r="C22" s="52">
        <v>0</v>
      </c>
      <c r="D22" s="52">
        <v>897996</v>
      </c>
      <c r="E22" s="52">
        <v>329083</v>
      </c>
      <c r="F22" s="52">
        <v>3337</v>
      </c>
      <c r="G22" s="52">
        <v>0</v>
      </c>
      <c r="H22" s="52">
        <v>0</v>
      </c>
      <c r="I22" s="52">
        <v>0</v>
      </c>
      <c r="J22" s="52">
        <v>0</v>
      </c>
      <c r="K22" s="52">
        <v>0</v>
      </c>
      <c r="L22" s="52">
        <v>0</v>
      </c>
      <c r="M22" s="52">
        <v>0</v>
      </c>
      <c r="N22" s="52">
        <v>0</v>
      </c>
      <c r="O22" s="39">
        <f t="shared" si="0"/>
        <v>3217865</v>
      </c>
      <c r="P22" s="41">
        <v>1758355</v>
      </c>
      <c r="Q22" s="46">
        <f>O22+P22</f>
        <v>4976220</v>
      </c>
      <c r="R22" s="1"/>
      <c r="S22" s="2"/>
      <c r="T22" s="2"/>
      <c r="U22" s="3"/>
      <c r="V22" s="3"/>
      <c r="W22" s="3"/>
      <c r="X22" s="3"/>
      <c r="Y22" s="3"/>
      <c r="Z22" s="3"/>
      <c r="AA22" s="3"/>
    </row>
    <row r="23" spans="1:32" ht="14.25" customHeight="1" x14ac:dyDescent="0.3">
      <c r="A23" s="13" t="s">
        <v>25</v>
      </c>
      <c r="B23" s="52">
        <v>322131</v>
      </c>
      <c r="C23" s="61">
        <v>401310</v>
      </c>
      <c r="D23" s="52">
        <v>267187</v>
      </c>
      <c r="E23" s="52">
        <v>201278</v>
      </c>
      <c r="F23" s="52">
        <v>1310</v>
      </c>
      <c r="G23" s="52">
        <v>153559</v>
      </c>
      <c r="H23" s="61">
        <v>99080</v>
      </c>
      <c r="I23" s="61">
        <v>0</v>
      </c>
      <c r="J23" s="61">
        <v>23354</v>
      </c>
      <c r="K23" s="61">
        <v>2047</v>
      </c>
      <c r="L23" s="61">
        <v>0</v>
      </c>
      <c r="M23" s="52">
        <v>0</v>
      </c>
      <c r="N23" s="52">
        <v>0</v>
      </c>
      <c r="O23" s="39">
        <f t="shared" si="0"/>
        <v>1471256</v>
      </c>
      <c r="P23" s="41">
        <v>243200</v>
      </c>
      <c r="Q23" s="46">
        <f>O23+P23</f>
        <v>1714456</v>
      </c>
      <c r="R23" s="1"/>
      <c r="S23" s="2"/>
      <c r="T23" s="2"/>
      <c r="U23" s="3"/>
      <c r="V23" s="3"/>
      <c r="W23" s="3"/>
      <c r="X23" s="3"/>
      <c r="Y23" s="3"/>
      <c r="Z23" s="3"/>
      <c r="AA23" s="3"/>
    </row>
    <row r="24" spans="1:32" ht="14.25" customHeight="1" x14ac:dyDescent="0.3">
      <c r="A24" s="13" t="s">
        <v>26</v>
      </c>
      <c r="B24" s="52">
        <v>3076421</v>
      </c>
      <c r="C24" s="52">
        <v>2755925</v>
      </c>
      <c r="D24" s="52">
        <v>3391214</v>
      </c>
      <c r="E24" s="52">
        <v>751723</v>
      </c>
      <c r="F24" s="52">
        <v>134149</v>
      </c>
      <c r="G24" s="52">
        <v>45165</v>
      </c>
      <c r="H24" s="52">
        <v>20291</v>
      </c>
      <c r="I24" s="52">
        <v>0</v>
      </c>
      <c r="J24" s="52">
        <v>27515</v>
      </c>
      <c r="K24" s="52">
        <v>0</v>
      </c>
      <c r="L24" s="52">
        <v>0</v>
      </c>
      <c r="M24" s="52">
        <v>0</v>
      </c>
      <c r="N24" s="52">
        <v>4245</v>
      </c>
      <c r="O24" s="39">
        <f t="shared" si="0"/>
        <v>10206648</v>
      </c>
      <c r="P24" s="41">
        <v>3242365</v>
      </c>
      <c r="Q24" s="46">
        <f>O24+P24</f>
        <v>13449013</v>
      </c>
      <c r="R24" s="1"/>
      <c r="S24" s="2"/>
      <c r="T24" s="2"/>
      <c r="U24" s="3"/>
      <c r="V24" s="3"/>
      <c r="W24" s="3"/>
      <c r="X24" s="3"/>
      <c r="Y24" s="3"/>
      <c r="Z24" s="3"/>
      <c r="AA24" s="3"/>
    </row>
    <row r="25" spans="1:32" ht="14.25" customHeight="1" x14ac:dyDescent="0.3">
      <c r="A25" s="15" t="s">
        <v>27</v>
      </c>
      <c r="B25" s="51">
        <v>10324088</v>
      </c>
      <c r="C25" s="62">
        <v>11697867</v>
      </c>
      <c r="D25" s="51">
        <v>6704132</v>
      </c>
      <c r="E25" s="51">
        <v>2135958</v>
      </c>
      <c r="F25" s="51">
        <v>349791</v>
      </c>
      <c r="G25" s="51">
        <v>144697</v>
      </c>
      <c r="H25" s="62">
        <v>48191</v>
      </c>
      <c r="I25" s="62">
        <v>140179</v>
      </c>
      <c r="J25" s="62">
        <v>101470</v>
      </c>
      <c r="K25" s="62">
        <v>125471</v>
      </c>
      <c r="L25" s="62">
        <v>124661</v>
      </c>
      <c r="M25" s="51">
        <v>67703</v>
      </c>
      <c r="N25" s="39">
        <v>19211</v>
      </c>
      <c r="O25" s="39">
        <f t="shared" si="0"/>
        <v>31983419</v>
      </c>
      <c r="P25" s="63">
        <v>3343525</v>
      </c>
      <c r="Q25" s="47">
        <f>O25+P25</f>
        <v>35326944</v>
      </c>
      <c r="R25" s="1"/>
      <c r="S25" s="2"/>
      <c r="T25" s="2"/>
      <c r="U25" s="2"/>
      <c r="V25" s="2"/>
      <c r="W25" s="2"/>
      <c r="X25" s="2"/>
      <c r="Y25" s="2"/>
      <c r="Z25" s="2"/>
      <c r="AA25" s="2"/>
    </row>
    <row r="26" spans="1:32" ht="14.25" customHeight="1" x14ac:dyDescent="0.3">
      <c r="A26" s="16" t="s">
        <v>34</v>
      </c>
      <c r="B26" s="41">
        <v>0</v>
      </c>
      <c r="C26" s="41">
        <v>0</v>
      </c>
      <c r="D26" s="41">
        <v>0</v>
      </c>
      <c r="E26" s="41">
        <v>610648</v>
      </c>
      <c r="F26" s="41">
        <v>2226</v>
      </c>
      <c r="G26" s="41">
        <v>0</v>
      </c>
      <c r="H26" s="41">
        <v>0</v>
      </c>
      <c r="I26" s="41">
        <v>0</v>
      </c>
      <c r="J26" s="41">
        <v>2004</v>
      </c>
      <c r="K26" s="41">
        <v>0</v>
      </c>
      <c r="L26" s="41">
        <v>0</v>
      </c>
      <c r="M26" s="41">
        <v>2238</v>
      </c>
      <c r="N26" s="39">
        <v>1000</v>
      </c>
      <c r="O26" s="39">
        <f t="shared" si="0"/>
        <v>618116</v>
      </c>
      <c r="P26" s="41">
        <v>0</v>
      </c>
      <c r="Q26" s="48">
        <f>O26+P26</f>
        <v>618116</v>
      </c>
      <c r="R26" s="1"/>
      <c r="S26" s="2"/>
      <c r="T26" s="2"/>
      <c r="U26" s="2"/>
      <c r="V26" s="2"/>
      <c r="W26" s="2"/>
      <c r="X26" s="2"/>
      <c r="Y26" s="2"/>
      <c r="Z26" s="2"/>
      <c r="AA26" s="2"/>
      <c r="AB26" s="2"/>
      <c r="AC26" s="2"/>
    </row>
    <row r="27" spans="1:32" ht="14.25" customHeight="1" x14ac:dyDescent="0.3">
      <c r="A27" s="16" t="s">
        <v>35</v>
      </c>
      <c r="B27" s="41">
        <f t="shared" ref="B27:N27" si="10">B30-B28-B26-B21-B20-B19-B18</f>
        <v>255567</v>
      </c>
      <c r="C27" s="41">
        <f t="shared" si="10"/>
        <v>830190</v>
      </c>
      <c r="D27" s="41">
        <f t="shared" ref="D27:E27" si="11">D30-D28-D26-D21-D20-D19-D18</f>
        <v>201703</v>
      </c>
      <c r="E27" s="41">
        <f t="shared" si="11"/>
        <v>81606</v>
      </c>
      <c r="F27" s="41">
        <f t="shared" si="10"/>
        <v>23854</v>
      </c>
      <c r="G27" s="41">
        <f t="shared" si="10"/>
        <v>13865</v>
      </c>
      <c r="H27" s="41">
        <f t="shared" si="10"/>
        <v>2493</v>
      </c>
      <c r="I27" s="41">
        <f t="shared" si="10"/>
        <v>6454</v>
      </c>
      <c r="J27" s="41">
        <f t="shared" si="10"/>
        <v>2023</v>
      </c>
      <c r="K27" s="41">
        <f t="shared" si="10"/>
        <v>4336</v>
      </c>
      <c r="L27" s="41">
        <f t="shared" si="10"/>
        <v>7899</v>
      </c>
      <c r="M27" s="41">
        <f t="shared" si="10"/>
        <v>683</v>
      </c>
      <c r="N27" s="41">
        <f t="shared" si="10"/>
        <v>1458</v>
      </c>
      <c r="O27" s="39">
        <f t="shared" si="0"/>
        <v>1432131</v>
      </c>
      <c r="P27" s="41">
        <f>P30-P28-P26-P21-P20-P19-P18</f>
        <v>1388137</v>
      </c>
      <c r="Q27" s="48">
        <f t="shared" ref="Q27" si="12">Q30-Q28-Q26-Q21-Q20-Q19-Q18</f>
        <v>2820268</v>
      </c>
      <c r="R27" s="1"/>
      <c r="S27" s="2"/>
      <c r="T27" s="2"/>
      <c r="U27" s="2"/>
      <c r="V27" s="2"/>
      <c r="W27" s="2"/>
      <c r="X27" s="2"/>
      <c r="Y27" s="2"/>
      <c r="Z27" s="2"/>
      <c r="AA27" s="2"/>
    </row>
    <row r="28" spans="1:32" ht="14.25" customHeight="1" x14ac:dyDescent="0.3">
      <c r="A28" s="12" t="s">
        <v>36</v>
      </c>
      <c r="B28" s="49">
        <v>1414253</v>
      </c>
      <c r="C28" s="60">
        <v>873192</v>
      </c>
      <c r="D28" s="49">
        <v>1276536</v>
      </c>
      <c r="E28" s="49">
        <v>578810</v>
      </c>
      <c r="F28" s="49">
        <v>62728</v>
      </c>
      <c r="G28" s="49">
        <v>18816</v>
      </c>
      <c r="H28" s="60">
        <v>12975</v>
      </c>
      <c r="I28" s="60">
        <v>27347</v>
      </c>
      <c r="J28" s="60">
        <v>9906</v>
      </c>
      <c r="K28" s="60">
        <v>29464</v>
      </c>
      <c r="L28" s="60">
        <v>15236</v>
      </c>
      <c r="M28" s="49">
        <v>6659</v>
      </c>
      <c r="N28" s="49">
        <v>5365</v>
      </c>
      <c r="O28" s="39">
        <f t="shared" si="0"/>
        <v>4331287</v>
      </c>
      <c r="P28" s="63">
        <v>289624</v>
      </c>
      <c r="Q28" s="45">
        <f>O28+P28</f>
        <v>4620911</v>
      </c>
      <c r="R28" s="1"/>
      <c r="S28" s="2"/>
      <c r="T28" s="2"/>
      <c r="U28" s="2"/>
      <c r="V28" s="2"/>
      <c r="W28" s="2"/>
      <c r="X28" s="2"/>
      <c r="Y28" s="2"/>
      <c r="Z28" s="2"/>
      <c r="AA28" s="2"/>
    </row>
    <row r="29" spans="1:32" ht="14.25" customHeight="1" x14ac:dyDescent="0.35">
      <c r="A29" s="13" t="s">
        <v>37</v>
      </c>
      <c r="B29" s="52">
        <v>251206</v>
      </c>
      <c r="C29" s="61">
        <v>73434</v>
      </c>
      <c r="D29" s="52">
        <v>238699</v>
      </c>
      <c r="E29" s="52">
        <v>64079</v>
      </c>
      <c r="F29" s="52">
        <v>6499</v>
      </c>
      <c r="G29" s="52">
        <v>2934</v>
      </c>
      <c r="H29" s="61">
        <v>1002</v>
      </c>
      <c r="I29" s="61">
        <v>2348</v>
      </c>
      <c r="J29" s="61">
        <v>-866</v>
      </c>
      <c r="K29" s="61">
        <v>-1878</v>
      </c>
      <c r="L29" s="61">
        <v>-2443</v>
      </c>
      <c r="M29" s="52">
        <v>-218</v>
      </c>
      <c r="N29" s="49">
        <v>-2874</v>
      </c>
      <c r="O29" s="39">
        <f t="shared" si="0"/>
        <v>631922</v>
      </c>
      <c r="P29" s="63">
        <v>143244</v>
      </c>
      <c r="Q29" s="46">
        <f>O29+P29</f>
        <v>775166</v>
      </c>
      <c r="R29" s="1"/>
      <c r="S29" s="2"/>
      <c r="T29" s="2"/>
      <c r="U29" s="4"/>
      <c r="V29" s="4"/>
      <c r="W29" s="4"/>
      <c r="X29" s="4"/>
      <c r="Y29" s="4"/>
      <c r="Z29" s="4"/>
      <c r="AA29" s="4"/>
    </row>
    <row r="30" spans="1:32" s="6" customFormat="1" ht="14.25" customHeight="1" x14ac:dyDescent="0.3">
      <c r="A30" s="17" t="s">
        <v>38</v>
      </c>
      <c r="B30" s="40">
        <v>18713934</v>
      </c>
      <c r="C30" s="40">
        <v>16570999</v>
      </c>
      <c r="D30" s="40">
        <v>13706803</v>
      </c>
      <c r="E30" s="40">
        <v>4736486</v>
      </c>
      <c r="F30" s="40">
        <v>577421</v>
      </c>
      <c r="G30" s="40">
        <v>376102</v>
      </c>
      <c r="H30" s="40">
        <v>186024</v>
      </c>
      <c r="I30" s="40">
        <v>173980</v>
      </c>
      <c r="J30" s="40">
        <v>166272</v>
      </c>
      <c r="K30" s="40">
        <v>161318</v>
      </c>
      <c r="L30" s="40">
        <v>147796</v>
      </c>
      <c r="M30" s="40">
        <v>77283</v>
      </c>
      <c r="N30" s="40">
        <v>31279</v>
      </c>
      <c r="O30" s="39">
        <f t="shared" si="0"/>
        <v>55625697</v>
      </c>
      <c r="P30" s="40">
        <v>10982129</v>
      </c>
      <c r="Q30" s="48">
        <f>O30+P30</f>
        <v>66607826</v>
      </c>
      <c r="S30" s="2"/>
      <c r="T30" s="2"/>
    </row>
    <row r="31" spans="1:32" s="6" customFormat="1" ht="14.25" customHeight="1" x14ac:dyDescent="0.25">
      <c r="A31" s="18"/>
      <c r="B31" s="19"/>
      <c r="C31" s="31"/>
      <c r="D31" s="19"/>
      <c r="E31" s="31"/>
      <c r="F31" s="31"/>
      <c r="G31" s="31"/>
      <c r="H31" s="31"/>
      <c r="I31" s="31"/>
      <c r="J31" s="31"/>
      <c r="K31" s="31"/>
      <c r="L31" s="31"/>
      <c r="M31" s="31"/>
      <c r="N31" s="31"/>
      <c r="O31" s="19"/>
      <c r="P31" s="32"/>
      <c r="Q31" s="20"/>
    </row>
    <row r="32" spans="1:32" s="6" customFormat="1" ht="14.25" customHeight="1" x14ac:dyDescent="0.25">
      <c r="A32" s="21" t="s">
        <v>39</v>
      </c>
      <c r="B32" s="22"/>
      <c r="C32" s="22"/>
      <c r="D32" s="22"/>
      <c r="E32" s="22"/>
      <c r="F32" s="22"/>
      <c r="G32" s="22"/>
      <c r="H32" s="22"/>
      <c r="I32" s="22"/>
      <c r="J32" s="22"/>
      <c r="K32" s="22"/>
      <c r="L32" s="22"/>
      <c r="M32" s="22"/>
      <c r="N32" s="22"/>
      <c r="O32" s="22"/>
      <c r="P32" s="22"/>
      <c r="Q32" s="23"/>
    </row>
    <row r="33" spans="1:19" s="6" customFormat="1" ht="14.25" customHeight="1" x14ac:dyDescent="0.25">
      <c r="A33" s="24" t="s">
        <v>40</v>
      </c>
      <c r="B33" s="42">
        <v>18.53</v>
      </c>
      <c r="C33" s="38">
        <v>29.5</v>
      </c>
      <c r="D33" s="42">
        <v>19.309999999999999</v>
      </c>
      <c r="E33" s="42">
        <v>22.24</v>
      </c>
      <c r="F33" s="42">
        <v>17.91</v>
      </c>
      <c r="G33" s="42">
        <v>19.75</v>
      </c>
      <c r="H33" s="38">
        <v>16.600000000000001</v>
      </c>
      <c r="I33" s="66">
        <v>18.77</v>
      </c>
      <c r="J33" s="38">
        <v>20.5</v>
      </c>
      <c r="K33" s="38">
        <v>35.01</v>
      </c>
      <c r="L33" s="64">
        <v>26.2</v>
      </c>
      <c r="M33" s="55">
        <v>10.3</v>
      </c>
      <c r="N33" s="55">
        <v>51.58</v>
      </c>
      <c r="O33" s="42">
        <v>20.93</v>
      </c>
      <c r="P33" s="38" t="s">
        <v>3</v>
      </c>
      <c r="Q33" s="42" t="s">
        <v>3</v>
      </c>
    </row>
    <row r="34" spans="1:19" s="6" customFormat="1" ht="14.25" customHeight="1" x14ac:dyDescent="0.25">
      <c r="A34" s="24" t="s">
        <v>41</v>
      </c>
      <c r="B34" s="42">
        <v>13.64</v>
      </c>
      <c r="C34" s="38">
        <v>3.82</v>
      </c>
      <c r="D34" s="42">
        <v>17</v>
      </c>
      <c r="E34" s="42">
        <v>12.39</v>
      </c>
      <c r="F34" s="42">
        <v>19.84</v>
      </c>
      <c r="G34" s="42">
        <v>18.3</v>
      </c>
      <c r="H34" s="38">
        <v>21.73</v>
      </c>
      <c r="I34" s="38">
        <v>0</v>
      </c>
      <c r="J34" s="38">
        <v>17.899999999999999</v>
      </c>
      <c r="K34" s="38">
        <v>13.01</v>
      </c>
      <c r="L34" s="38">
        <v>12.19</v>
      </c>
      <c r="M34" s="42">
        <v>1.08</v>
      </c>
      <c r="N34" s="42">
        <v>0</v>
      </c>
      <c r="O34" s="72">
        <v>0</v>
      </c>
      <c r="P34" s="38" t="s">
        <v>3</v>
      </c>
      <c r="Q34" s="42" t="s">
        <v>3</v>
      </c>
    </row>
    <row r="35" spans="1:19" s="6" customFormat="1" ht="14.25" customHeight="1" x14ac:dyDescent="0.25">
      <c r="A35" s="24" t="s">
        <v>42</v>
      </c>
      <c r="B35" s="42">
        <v>339.03</v>
      </c>
      <c r="C35" s="38">
        <v>772.09</v>
      </c>
      <c r="D35" s="42">
        <v>175.79</v>
      </c>
      <c r="E35" s="42">
        <v>154.51</v>
      </c>
      <c r="F35" s="42">
        <v>330.82</v>
      </c>
      <c r="G35" s="42">
        <v>159.18</v>
      </c>
      <c r="H35" s="38">
        <v>159.29</v>
      </c>
      <c r="I35" s="38">
        <v>405.19</v>
      </c>
      <c r="J35" s="38">
        <v>157.91999999999999</v>
      </c>
      <c r="K35" s="38">
        <v>431.56</v>
      </c>
      <c r="L35" s="38">
        <v>418.84</v>
      </c>
      <c r="M35" s="42">
        <v>1026.5999999999999</v>
      </c>
      <c r="N35" s="42">
        <v>24316.67</v>
      </c>
      <c r="O35" s="42">
        <v>370.02</v>
      </c>
      <c r="P35" s="38" t="s">
        <v>3</v>
      </c>
      <c r="Q35" s="42" t="s">
        <v>3</v>
      </c>
    </row>
    <row r="36" spans="1:19" s="6" customFormat="1" ht="14.25" customHeight="1" x14ac:dyDescent="0.25">
      <c r="A36" s="24" t="s">
        <v>43</v>
      </c>
      <c r="B36" s="42">
        <v>214.48</v>
      </c>
      <c r="C36" s="38">
        <v>358.52</v>
      </c>
      <c r="D36" s="42">
        <v>130.74</v>
      </c>
      <c r="E36" s="42">
        <v>145.06</v>
      </c>
      <c r="F36" s="42">
        <v>152.84</v>
      </c>
      <c r="G36" s="42">
        <v>209.41</v>
      </c>
      <c r="H36" s="38">
        <v>204.9</v>
      </c>
      <c r="I36" s="38">
        <v>147.4</v>
      </c>
      <c r="J36" s="38">
        <v>197.15</v>
      </c>
      <c r="K36" s="38">
        <v>183.07</v>
      </c>
      <c r="L36" s="38">
        <v>189.05</v>
      </c>
      <c r="M36" s="42">
        <v>152.18</v>
      </c>
      <c r="N36" s="42">
        <v>185.83</v>
      </c>
      <c r="O36" s="42">
        <v>199.3</v>
      </c>
      <c r="P36" s="38" t="s">
        <v>3</v>
      </c>
      <c r="Q36" s="42" t="s">
        <v>3</v>
      </c>
    </row>
    <row r="37" spans="1:19" s="6" customFormat="1" ht="14.25" customHeight="1" x14ac:dyDescent="0.25">
      <c r="A37" s="24" t="s">
        <v>44</v>
      </c>
      <c r="B37" s="42">
        <v>6.29</v>
      </c>
      <c r="C37" s="38">
        <v>4.92</v>
      </c>
      <c r="D37" s="42">
        <v>6.9</v>
      </c>
      <c r="E37" s="42">
        <v>9.6199999999999992</v>
      </c>
      <c r="F37" s="42">
        <v>8.82</v>
      </c>
      <c r="G37" s="42">
        <v>4.17</v>
      </c>
      <c r="H37" s="38">
        <v>5</v>
      </c>
      <c r="I37" s="38">
        <v>14.25</v>
      </c>
      <c r="J37" s="38">
        <v>4.63</v>
      </c>
      <c r="K37" s="38">
        <v>16.899999999999999</v>
      </c>
      <c r="L37" s="38">
        <v>8.8000000000000007</v>
      </c>
      <c r="M37" s="42">
        <v>4.88</v>
      </c>
      <c r="N37" s="42">
        <v>15.98</v>
      </c>
      <c r="O37" s="42">
        <v>6.43</v>
      </c>
      <c r="P37" s="38" t="s">
        <v>3</v>
      </c>
      <c r="Q37" s="42" t="s">
        <v>3</v>
      </c>
    </row>
    <row r="38" spans="1:19" s="6" customFormat="1" ht="14.25" customHeight="1" x14ac:dyDescent="0.25">
      <c r="A38" s="18"/>
      <c r="B38" s="19"/>
      <c r="C38" s="31"/>
      <c r="D38" s="19"/>
      <c r="E38" s="31"/>
      <c r="F38" s="31"/>
      <c r="G38" s="31"/>
      <c r="H38" s="31"/>
      <c r="I38" s="31"/>
      <c r="J38" s="31"/>
      <c r="K38" s="31"/>
      <c r="L38" s="31"/>
      <c r="M38" s="31"/>
      <c r="N38" s="31"/>
      <c r="O38" s="19"/>
      <c r="P38" s="32"/>
      <c r="Q38" s="20"/>
    </row>
    <row r="39" spans="1:19" s="6" customFormat="1" ht="14.25" customHeight="1" x14ac:dyDescent="0.25">
      <c r="A39" s="21" t="s">
        <v>2</v>
      </c>
      <c r="B39" s="22"/>
      <c r="C39" s="22"/>
      <c r="D39" s="22"/>
      <c r="E39" s="22"/>
      <c r="F39" s="22"/>
      <c r="G39" s="22"/>
      <c r="H39" s="22"/>
      <c r="I39" s="22"/>
      <c r="J39" s="22"/>
      <c r="K39" s="22"/>
      <c r="L39" s="22"/>
      <c r="M39" s="22"/>
      <c r="N39" s="22"/>
      <c r="O39" s="22"/>
      <c r="P39" s="22"/>
      <c r="Q39" s="23"/>
    </row>
    <row r="40" spans="1:19" s="6" customFormat="1" ht="14.25" customHeight="1" x14ac:dyDescent="0.25">
      <c r="A40" s="24" t="s">
        <v>45</v>
      </c>
      <c r="B40" s="42">
        <v>1.8</v>
      </c>
      <c r="C40" s="38">
        <v>0.68</v>
      </c>
      <c r="D40" s="42">
        <v>2.31</v>
      </c>
      <c r="E40" s="42">
        <v>1.83</v>
      </c>
      <c r="F40" s="42">
        <v>1.54</v>
      </c>
      <c r="G40" s="42">
        <v>1.26</v>
      </c>
      <c r="H40" s="38">
        <v>0.8</v>
      </c>
      <c r="I40" s="66">
        <v>1.85</v>
      </c>
      <c r="J40" s="38">
        <v>-0.82</v>
      </c>
      <c r="K40" s="38">
        <v>-1.33</v>
      </c>
      <c r="L40" s="64">
        <v>-2.85</v>
      </c>
      <c r="M40" s="55">
        <v>-0.48</v>
      </c>
      <c r="N40" s="55">
        <v>-14.12</v>
      </c>
      <c r="O40" s="42">
        <v>1.59</v>
      </c>
      <c r="P40" s="38">
        <v>1.74</v>
      </c>
      <c r="Q40" s="42">
        <v>1.61</v>
      </c>
    </row>
    <row r="41" spans="1:19" s="6" customFormat="1" ht="14.25" customHeight="1" x14ac:dyDescent="0.25">
      <c r="A41" s="24" t="s">
        <v>46</v>
      </c>
      <c r="B41" s="42">
        <v>23.98</v>
      </c>
      <c r="C41" s="38">
        <v>13.5</v>
      </c>
      <c r="D41" s="42">
        <v>25.53</v>
      </c>
      <c r="E41" s="42">
        <v>15.21</v>
      </c>
      <c r="F41" s="42">
        <v>14.51</v>
      </c>
      <c r="G41" s="42">
        <v>23.93</v>
      </c>
      <c r="H41" s="38">
        <v>10.71</v>
      </c>
      <c r="I41" s="38">
        <v>11.98</v>
      </c>
      <c r="J41" s="38">
        <v>-13.34</v>
      </c>
      <c r="K41" s="38">
        <v>-8.24</v>
      </c>
      <c r="L41" s="38">
        <v>-20.22</v>
      </c>
      <c r="M41" s="42">
        <v>-4.29</v>
      </c>
      <c r="N41" s="42">
        <v>-104.69</v>
      </c>
      <c r="O41" s="42">
        <v>20.5</v>
      </c>
      <c r="P41" s="38" t="s">
        <v>3</v>
      </c>
      <c r="Q41" s="42" t="s">
        <v>3</v>
      </c>
    </row>
    <row r="42" spans="1:19" s="6" customFormat="1" ht="14.25" customHeight="1" x14ac:dyDescent="0.25">
      <c r="A42" s="18"/>
      <c r="B42" s="19"/>
      <c r="C42" s="19"/>
      <c r="D42" s="31"/>
      <c r="F42" s="31"/>
      <c r="G42" s="31"/>
      <c r="H42" s="31"/>
      <c r="I42" s="29"/>
      <c r="J42" s="29"/>
      <c r="K42" s="29"/>
      <c r="L42" s="31"/>
      <c r="M42" s="31"/>
      <c r="N42" s="31"/>
      <c r="O42" s="19"/>
      <c r="P42" s="31"/>
      <c r="Q42" s="20"/>
    </row>
    <row r="43" spans="1:19" s="6" customFormat="1" ht="13.5" x14ac:dyDescent="0.25">
      <c r="A43" s="21" t="s">
        <v>1</v>
      </c>
      <c r="B43" s="22"/>
      <c r="C43" s="22"/>
      <c r="D43" s="22"/>
      <c r="E43" s="22"/>
      <c r="F43" s="22"/>
      <c r="G43" s="22"/>
      <c r="H43" s="22"/>
      <c r="I43" s="30"/>
      <c r="J43" s="30"/>
      <c r="K43" s="34"/>
      <c r="L43" s="22"/>
      <c r="M43" s="22"/>
      <c r="N43" s="22"/>
      <c r="O43" s="22"/>
      <c r="P43" s="22"/>
      <c r="Q43" s="23"/>
    </row>
    <row r="44" spans="1:19" s="6" customFormat="1" ht="14.25" customHeight="1" x14ac:dyDescent="0.25">
      <c r="A44" s="24" t="s">
        <v>47</v>
      </c>
      <c r="B44" s="56" t="s">
        <v>49</v>
      </c>
      <c r="C44" s="56" t="s">
        <v>49</v>
      </c>
      <c r="D44" s="56" t="s">
        <v>49</v>
      </c>
      <c r="E44" s="56" t="s">
        <v>49</v>
      </c>
      <c r="F44" s="56" t="s">
        <v>49</v>
      </c>
      <c r="G44" s="56" t="s">
        <v>49</v>
      </c>
      <c r="H44" s="67" t="s">
        <v>49</v>
      </c>
      <c r="I44" s="56" t="s">
        <v>49</v>
      </c>
      <c r="J44" s="67" t="s">
        <v>49</v>
      </c>
      <c r="K44" s="35" t="s">
        <v>49</v>
      </c>
      <c r="L44" s="56" t="s">
        <v>49</v>
      </c>
      <c r="M44" s="57" t="s">
        <v>49</v>
      </c>
      <c r="N44" s="57" t="s">
        <v>49</v>
      </c>
      <c r="O44" s="36" t="s">
        <v>3</v>
      </c>
      <c r="P44" s="36" t="s">
        <v>3</v>
      </c>
      <c r="Q44" s="56" t="s">
        <v>51</v>
      </c>
      <c r="R44" s="27"/>
    </row>
    <row r="45" spans="1:19" ht="13.5" customHeight="1" x14ac:dyDescent="0.25">
      <c r="A45" s="24" t="s">
        <v>48</v>
      </c>
      <c r="B45" s="56" t="s">
        <v>50</v>
      </c>
      <c r="C45" s="56" t="s">
        <v>50</v>
      </c>
      <c r="D45" s="56" t="s">
        <v>50</v>
      </c>
      <c r="E45" s="56" t="s">
        <v>50</v>
      </c>
      <c r="F45" s="56" t="s">
        <v>50</v>
      </c>
      <c r="G45" s="56" t="s">
        <v>50</v>
      </c>
      <c r="H45" s="68" t="s">
        <v>50</v>
      </c>
      <c r="I45" s="56" t="s">
        <v>50</v>
      </c>
      <c r="J45" s="67" t="s">
        <v>50</v>
      </c>
      <c r="K45" s="35" t="s">
        <v>50</v>
      </c>
      <c r="L45" s="56" t="s">
        <v>50</v>
      </c>
      <c r="M45" s="56" t="s">
        <v>50</v>
      </c>
      <c r="N45" s="57" t="s">
        <v>50</v>
      </c>
      <c r="O45" s="36" t="s">
        <v>3</v>
      </c>
      <c r="P45" s="36" t="s">
        <v>3</v>
      </c>
      <c r="Q45" s="33" t="s">
        <v>3</v>
      </c>
      <c r="R45" s="1"/>
    </row>
    <row r="46" spans="1:19" ht="13" x14ac:dyDescent="0.25">
      <c r="A46" s="69"/>
      <c r="B46" s="31"/>
      <c r="C46" s="31"/>
      <c r="D46" s="31"/>
      <c r="E46" s="31"/>
      <c r="F46" s="31"/>
      <c r="G46" s="31"/>
      <c r="H46" s="31"/>
      <c r="I46" s="31"/>
      <c r="J46" s="31"/>
      <c r="K46" s="31"/>
      <c r="L46" s="31"/>
      <c r="M46" s="31"/>
      <c r="N46" s="31"/>
      <c r="O46" s="31"/>
      <c r="P46" s="31"/>
      <c r="Q46" s="31"/>
      <c r="R46" s="31"/>
      <c r="S46" s="32"/>
    </row>
    <row r="47" spans="1:19" ht="15.75" customHeight="1" x14ac:dyDescent="0.25">
      <c r="A47" s="26" t="s">
        <v>52</v>
      </c>
      <c r="B47" s="70"/>
      <c r="C47" s="25"/>
      <c r="D47" s="25"/>
      <c r="E47" s="25"/>
      <c r="F47" s="25"/>
      <c r="G47" s="25"/>
      <c r="H47" s="25"/>
      <c r="I47" s="25"/>
      <c r="J47" s="25"/>
      <c r="K47" s="25"/>
      <c r="L47" s="25"/>
      <c r="M47" s="25"/>
      <c r="N47" s="25"/>
      <c r="O47" s="25"/>
      <c r="P47" s="25"/>
      <c r="Q47" s="25"/>
      <c r="R47" s="25"/>
      <c r="S47" s="25"/>
    </row>
    <row r="48" spans="1:19" ht="26.25" customHeight="1" x14ac:dyDescent="0.25">
      <c r="A48" s="76" t="s">
        <v>53</v>
      </c>
      <c r="B48" s="76"/>
      <c r="C48" s="76"/>
      <c r="D48" s="76"/>
      <c r="E48" s="76"/>
      <c r="F48" s="76"/>
      <c r="G48" s="76"/>
      <c r="H48" s="76"/>
      <c r="I48" s="76"/>
      <c r="J48" s="76"/>
      <c r="K48" s="76"/>
      <c r="L48" s="76"/>
      <c r="M48" s="76"/>
      <c r="N48" s="76"/>
      <c r="O48" s="76"/>
      <c r="P48" s="76"/>
      <c r="Q48" s="76"/>
      <c r="R48" s="76"/>
      <c r="S48" s="76"/>
    </row>
    <row r="49" spans="1:19" ht="26.25" customHeight="1" x14ac:dyDescent="0.25">
      <c r="A49" s="77" t="s">
        <v>54</v>
      </c>
      <c r="B49" s="77"/>
      <c r="C49" s="77"/>
      <c r="D49" s="77"/>
      <c r="E49" s="77"/>
      <c r="F49" s="77"/>
      <c r="G49" s="77"/>
      <c r="H49" s="77"/>
      <c r="I49" s="77"/>
      <c r="J49" s="77"/>
      <c r="K49" s="77"/>
      <c r="L49" s="77"/>
      <c r="M49" s="77"/>
      <c r="N49" s="77"/>
      <c r="O49" s="77"/>
      <c r="P49" s="77"/>
      <c r="Q49" s="77"/>
      <c r="R49" s="77"/>
      <c r="S49" s="77"/>
    </row>
    <row r="50" spans="1:19" ht="26.25" customHeight="1" x14ac:dyDescent="0.25">
      <c r="A50" s="77" t="s">
        <v>55</v>
      </c>
      <c r="B50" s="77"/>
      <c r="C50" s="77"/>
      <c r="D50" s="77"/>
      <c r="E50" s="77"/>
      <c r="F50" s="77"/>
      <c r="G50" s="77"/>
      <c r="H50" s="77"/>
      <c r="I50" s="77"/>
      <c r="J50" s="77"/>
      <c r="K50" s="77"/>
      <c r="L50" s="77"/>
      <c r="M50" s="77"/>
      <c r="N50" s="77"/>
      <c r="O50" s="77"/>
      <c r="P50" s="77"/>
      <c r="Q50" s="77"/>
      <c r="R50" s="77"/>
      <c r="S50" s="77"/>
    </row>
    <row r="51" spans="1:19" ht="12" x14ac:dyDescent="0.25">
      <c r="A51" s="71" t="s">
        <v>56</v>
      </c>
      <c r="B51" s="71"/>
      <c r="C51" s="71"/>
      <c r="D51" s="71"/>
      <c r="E51" s="71"/>
      <c r="F51" s="71"/>
      <c r="G51" s="71"/>
      <c r="H51" s="71"/>
      <c r="I51" s="71"/>
      <c r="J51" s="71"/>
      <c r="K51" s="71"/>
      <c r="L51" s="71"/>
      <c r="M51" s="71"/>
      <c r="N51" s="71"/>
      <c r="O51" s="71"/>
      <c r="P51" s="71"/>
      <c r="Q51" s="71"/>
      <c r="R51" s="71"/>
      <c r="S51" s="71"/>
    </row>
    <row r="52" spans="1:19" ht="12" x14ac:dyDescent="0.25">
      <c r="A52" s="78" t="s">
        <v>57</v>
      </c>
      <c r="B52" s="78"/>
      <c r="C52" s="78"/>
      <c r="D52" s="78"/>
      <c r="E52" s="78"/>
      <c r="F52" s="78"/>
      <c r="G52" s="78"/>
      <c r="H52" s="78"/>
      <c r="I52" s="78"/>
      <c r="J52" s="78"/>
      <c r="K52" s="78"/>
      <c r="L52" s="78"/>
      <c r="M52" s="78"/>
      <c r="N52" s="78"/>
      <c r="O52" s="78"/>
      <c r="P52" s="78"/>
      <c r="Q52" s="78"/>
      <c r="R52" s="78"/>
      <c r="S52" s="78"/>
    </row>
    <row r="53" spans="1:19" ht="12" x14ac:dyDescent="0.25">
      <c r="A53" s="78" t="s">
        <v>58</v>
      </c>
      <c r="B53" s="78"/>
      <c r="C53" s="78"/>
      <c r="D53" s="78"/>
      <c r="E53" s="78"/>
      <c r="F53" s="78"/>
      <c r="G53" s="78"/>
      <c r="H53" s="78"/>
      <c r="I53" s="78"/>
      <c r="J53" s="78"/>
      <c r="K53" s="78"/>
      <c r="L53" s="78"/>
      <c r="M53" s="78"/>
      <c r="N53" s="78"/>
      <c r="O53" s="78"/>
      <c r="P53" s="78"/>
      <c r="Q53" s="78"/>
      <c r="R53" s="78"/>
      <c r="S53" s="78"/>
    </row>
    <row r="54" spans="1:19" ht="26.25" customHeight="1" x14ac:dyDescent="0.25">
      <c r="A54" s="79" t="s">
        <v>59</v>
      </c>
      <c r="B54" s="79"/>
      <c r="C54" s="79"/>
      <c r="D54" s="79"/>
      <c r="E54" s="79"/>
      <c r="F54" s="79"/>
      <c r="G54" s="79"/>
      <c r="H54" s="79"/>
      <c r="I54" s="79"/>
      <c r="J54" s="79"/>
      <c r="K54" s="79"/>
      <c r="L54" s="79"/>
      <c r="M54" s="79"/>
      <c r="N54" s="79"/>
      <c r="O54" s="79"/>
      <c r="P54" s="79"/>
      <c r="Q54" s="79"/>
      <c r="R54" s="79"/>
      <c r="S54" s="79"/>
    </row>
    <row r="55" spans="1:19" ht="26.25" customHeight="1" x14ac:dyDescent="0.25">
      <c r="A55" s="73" t="s">
        <v>60</v>
      </c>
      <c r="B55" s="73"/>
      <c r="C55" s="73"/>
      <c r="D55" s="73"/>
      <c r="E55" s="73"/>
      <c r="F55" s="73"/>
      <c r="G55" s="73"/>
      <c r="H55" s="73"/>
      <c r="I55" s="73"/>
      <c r="J55" s="73"/>
      <c r="K55" s="73"/>
      <c r="L55" s="73"/>
      <c r="M55" s="73"/>
      <c r="N55" s="73"/>
      <c r="O55" s="73"/>
      <c r="P55" s="73"/>
      <c r="Q55" s="73"/>
      <c r="R55" s="73"/>
      <c r="S55" s="73"/>
    </row>
  </sheetData>
  <mergeCells count="9">
    <mergeCell ref="A55:S55"/>
    <mergeCell ref="A1:R1"/>
    <mergeCell ref="A2:Q2"/>
    <mergeCell ref="A48:S48"/>
    <mergeCell ref="A49:S49"/>
    <mergeCell ref="A50:S50"/>
    <mergeCell ref="A52:S52"/>
    <mergeCell ref="A53:S53"/>
    <mergeCell ref="A54:S54"/>
  </mergeCells>
  <hyperlinks>
    <hyperlink ref="K45" r:id="rId1" display="Licencija" xr:uid="{EE17BDA9-E28D-4761-91DE-1895686939DA}"/>
    <hyperlink ref="K44" r:id="rId2" display="Nuomonė" xr:uid="{DF0FA604-E58E-46FE-9FCB-0346C71DCDA5}"/>
    <hyperlink ref="C44" r:id="rId3" xr:uid="{6FADD920-96C6-4E6E-9C6F-50D01E42DEC7}"/>
    <hyperlink ref="C45" r:id="rId4" xr:uid="{81571CEC-F780-4DDE-9AEC-F5AC53378699}"/>
    <hyperlink ref="B44" r:id="rId5" xr:uid="{5B6F676D-898B-4918-9096-2CAABB8D4C80}"/>
    <hyperlink ref="B45" r:id="rId6" xr:uid="{DFBE1626-F325-41F5-97ED-57650B85063D}"/>
    <hyperlink ref="E44" r:id="rId7" xr:uid="{B3F8BC9F-9115-4040-9CF1-FAE71DCD85A0}"/>
    <hyperlink ref="E45" r:id="rId8" xr:uid="{E976A537-1FF2-4667-99CA-85001668C3C5}"/>
    <hyperlink ref="D45" r:id="rId9" xr:uid="{9CA32A8D-AF9C-4C3B-AEB1-F3B9D1E327D6}"/>
    <hyperlink ref="D44" r:id="rId10" xr:uid="{0F6E4F32-3CE7-4C46-AAC6-AB4EADE75FAC}"/>
    <hyperlink ref="F45" r:id="rId11" xr:uid="{892AAAC8-097D-48C1-AA40-B3D678128311}"/>
    <hyperlink ref="F44" r:id="rId12" xr:uid="{94B78F07-FA4B-4195-8E04-C144DCB351A9}"/>
    <hyperlink ref="H44" r:id="rId13" display="Nuomonė" xr:uid="{A7CC809B-38FE-445F-8EB2-E3240B17C340}"/>
    <hyperlink ref="H45" r:id="rId14" display="Licencija" xr:uid="{B8D37749-9D5E-45AF-A70F-365F54C81548}"/>
    <hyperlink ref="G44" r:id="rId15" xr:uid="{18F3A853-9EAB-4A26-BF1F-A06CF979F61B}"/>
    <hyperlink ref="G45" r:id="rId16" xr:uid="{DFEEB5CC-5A40-41BB-9DAA-4952BD1BD148}"/>
    <hyperlink ref="I45" r:id="rId17" xr:uid="{0F43B512-A6F4-41EA-9C8F-F968F2C276D3}"/>
    <hyperlink ref="I44" r:id="rId18" xr:uid="{E81F9B93-D22F-45F8-BBF4-F91FB0246CE8}"/>
    <hyperlink ref="J45" r:id="rId19" display="Licencija" xr:uid="{F94907D8-A529-42C4-828B-7FDA32DAADED}"/>
    <hyperlink ref="J44" r:id="rId20" display="Nuomonė" xr:uid="{C7D8049E-9408-4BF3-B9BD-67F4E03655D6}"/>
    <hyperlink ref="M45" r:id="rId21" xr:uid="{4D369271-BCF2-4ADD-B75B-298A623C4E77}"/>
    <hyperlink ref="M44" r:id="rId22" xr:uid="{DAA7C97A-7468-46DC-BE0B-61A4E42E03CB}"/>
    <hyperlink ref="L45" r:id="rId23" xr:uid="{9B83FEEC-E2A9-4A3D-9F8F-F0520AD55489}"/>
    <hyperlink ref="L44" r:id="rId24" xr:uid="{1DD17E00-4E18-4CC8-A474-1B243F224DC8}"/>
    <hyperlink ref="N45" r:id="rId25" xr:uid="{5F4EDF24-D875-4FAE-925E-4465F208598F}"/>
    <hyperlink ref="N44" r:id="rId26" xr:uid="{D5E99026-F1ED-4DCA-8556-6C4DAF3792E0}"/>
    <hyperlink ref="Q44" r:id="rId27" xr:uid="{B0662EEC-30D8-4420-A0A5-612CD1B7D887}"/>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DE998-5F78-49C2-87A6-1BDFDE2945CE}">
  <ds:schemaRefs>
    <ds:schemaRef ds:uri="http://schemas.microsoft.com/sharepoint/v3/contenttype/forms"/>
  </ds:schemaRefs>
</ds:datastoreItem>
</file>

<file path=customXml/itemProps2.xml><?xml version="1.0" encoding="utf-8"?>
<ds:datastoreItem xmlns:ds="http://schemas.openxmlformats.org/officeDocument/2006/customXml" ds:itemID="{8CB30B7B-B7D2-4181-9006-CF416AAAE4DF}">
  <ds:schemaRef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elements/1.1/"/>
    <ds:schemaRef ds:uri="7e70b6e7-6ced-4e27-8b0d-f5e23f436c13"/>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ECE152A6-5BB5-4422-AB7C-D268942E2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Q3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Aušrinė Raščiukienė</cp:lastModifiedBy>
  <cp:lastPrinted>2019-03-05T15:51:17Z</cp:lastPrinted>
  <dcterms:created xsi:type="dcterms:W3CDTF">2013-03-18T20:38:56Z</dcterms:created>
  <dcterms:modified xsi:type="dcterms:W3CDTF">2025-01-17T07:09:27Z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