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 ketv. KU apžvalga/Bankų skelbimas/taisymas urbo/"/>
    </mc:Choice>
  </mc:AlternateContent>
  <xr:revisionPtr revIDLastSave="1" documentId="13_ncr:1_{16CA2B67-6B4C-416A-9ABB-F880A6D6C468}" xr6:coauthVersionLast="47" xr6:coauthVersionMax="47" xr10:uidLastSave="{6B703554-2FB9-4A3F-A303-E2B1CFA28989}"/>
  <bookViews>
    <workbookView xWindow="-120" yWindow="-120" windowWidth="29040" windowHeight="15720" xr2:uid="{00000000-000D-0000-FFFF-FFFF00000000}"/>
  </bookViews>
  <sheets>
    <sheet name="Q2 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1" l="1"/>
  <c r="O29" i="1"/>
  <c r="Q29" i="1" s="1"/>
  <c r="O28" i="1"/>
  <c r="Q28" i="1" s="1"/>
  <c r="P27" i="1"/>
  <c r="L27" i="1"/>
  <c r="H27" i="1"/>
  <c r="G27" i="1"/>
  <c r="D27" i="1"/>
  <c r="O26" i="1"/>
  <c r="Q26" i="1" s="1"/>
  <c r="Q25" i="1"/>
  <c r="O25" i="1"/>
  <c r="O24" i="1"/>
  <c r="Q24" i="1" s="1"/>
  <c r="O23" i="1"/>
  <c r="Q23" i="1" s="1"/>
  <c r="O22" i="1"/>
  <c r="Q22" i="1" s="1"/>
  <c r="Q21" i="1" s="1"/>
  <c r="P21" i="1"/>
  <c r="N21" i="1"/>
  <c r="N27" i="1" s="1"/>
  <c r="M21" i="1"/>
  <c r="M27" i="1" s="1"/>
  <c r="L21" i="1"/>
  <c r="K21" i="1"/>
  <c r="K27" i="1" s="1"/>
  <c r="J21" i="1"/>
  <c r="J27" i="1" s="1"/>
  <c r="I21" i="1"/>
  <c r="I27" i="1" s="1"/>
  <c r="H21" i="1"/>
  <c r="G21" i="1"/>
  <c r="F21" i="1"/>
  <c r="F27" i="1" s="1"/>
  <c r="E21" i="1"/>
  <c r="E27" i="1" s="1"/>
  <c r="D21" i="1"/>
  <c r="C21" i="1"/>
  <c r="C27" i="1" s="1"/>
  <c r="B21" i="1"/>
  <c r="O21" i="1" s="1"/>
  <c r="Q20" i="1"/>
  <c r="O20" i="1"/>
  <c r="O19" i="1"/>
  <c r="Q19" i="1" s="1"/>
  <c r="O18" i="1"/>
  <c r="Q18" i="1" s="1"/>
  <c r="O17" i="1"/>
  <c r="Q17" i="1" s="1"/>
  <c r="N16" i="1"/>
  <c r="M16" i="1"/>
  <c r="L16" i="1"/>
  <c r="K16" i="1"/>
  <c r="J16" i="1"/>
  <c r="I16" i="1"/>
  <c r="H16" i="1"/>
  <c r="G16" i="1"/>
  <c r="F16" i="1"/>
  <c r="E16" i="1"/>
  <c r="D16" i="1"/>
  <c r="C16" i="1"/>
  <c r="B16" i="1"/>
  <c r="O16" i="1" s="1"/>
  <c r="Q15" i="1"/>
  <c r="O15" i="1"/>
  <c r="O14" i="1"/>
  <c r="Q14" i="1" s="1"/>
  <c r="O13" i="1"/>
  <c r="Q13" i="1" s="1"/>
  <c r="O12" i="1"/>
  <c r="Q12" i="1" s="1"/>
  <c r="Q10" i="1" s="1"/>
  <c r="Q11" i="1"/>
  <c r="O11" i="1"/>
  <c r="P10" i="1"/>
  <c r="P16" i="1" s="1"/>
  <c r="O10" i="1"/>
  <c r="Q9" i="1"/>
  <c r="O9" i="1"/>
  <c r="O8" i="1"/>
  <c r="Q8" i="1" s="1"/>
  <c r="O7" i="1"/>
  <c r="Q7" i="1" s="1"/>
  <c r="Q6" i="1"/>
  <c r="O6" i="1"/>
  <c r="Q5" i="1"/>
  <c r="O5" i="1"/>
  <c r="O4" i="1"/>
  <c r="Q4" i="1" s="1"/>
  <c r="Q16" i="1" l="1"/>
  <c r="Q27" i="1"/>
  <c r="B27" i="1"/>
  <c r="O27" i="1" s="1"/>
</calcChain>
</file>

<file path=xl/sharedStrings.xml><?xml version="1.0" encoding="utf-8"?>
<sst xmlns="http://schemas.openxmlformats.org/spreadsheetml/2006/main" count="112" uniqueCount="71">
  <si>
    <t>Item of balance sheet</t>
  </si>
  <si>
    <t>„Swedbank“, AB</t>
  </si>
  <si>
    <t>AB SEB bankas</t>
  </si>
  <si>
    <t>AB "Mano bankas"</t>
  </si>
  <si>
    <t>UAB GF bankas</t>
  </si>
  <si>
    <t>UAB SME Bank</t>
  </si>
  <si>
    <t>AB "Fjord Bank"</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</si>
  <si>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</si>
  <si>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</si>
  <si>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</si>
  <si>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</si>
  <si>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</si>
  <si>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</si>
  <si>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</si>
  <si>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</si>
  <si>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</si>
  <si>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</si>
  <si>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</si>
  <si>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</si>
  <si>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</si>
  <si>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</si>
  <si>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</si>
  <si>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</si>
  <si>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</si>
  <si>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</si>
  <si>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</si>
  <si>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</si>
  <si>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</si>
  <si>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</si>
  <si>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</si>
  <si>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</si>
  <si>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</si>
  <si>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</si>
  <si>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</si>
  <si>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</si>
  <si>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</si>
  <si>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</si>
  <si>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</si>
  <si>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</si>
  <si>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</si>
  <si>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</si>
  <si>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</si>
  <si>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</si>
  <si>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</si>
  <si>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</si>
  <si>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</si>
  <si>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</si>
  <si>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</si>
  <si>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</si>
  <si>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</si>
  <si>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</si>
  <si>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</si>
  <si>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</si>
  <si>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</si>
  <si>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</si>
  <si>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</si>
  <si>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</si>
  <si>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</si>
  <si>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</si>
  <si>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</si>
  <si>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</si>
  <si>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</si>
  <si>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Revolut Holdings Europe UAB</t>
  </si>
  <si>
    <t>UAB "MB valdymas"</t>
  </si>
  <si>
    <t>2404 S.A.</t>
  </si>
  <si>
    <t>Saldo Finance Oy</t>
  </si>
  <si>
    <t>Consolidated main indicators of banking sector activities (Financial Group) (based on 30 June 2024 unaudited data, EUR thousand)</t>
  </si>
  <si>
    <t>Akcinė bendrovė Šiaulių bankas</t>
  </si>
  <si>
    <t>EUROPEAN MERCHANT BANK HOLDINGS, UAB</t>
  </si>
  <si>
    <t>AS Finora Group</t>
  </si>
  <si>
    <t>Release date: 25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</si>
</sst>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style="thin">
        <color rgb="FF00B07D"/>
      </top>
      <bottom style="thin">
        <color rgb="FF00B07D"/>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Alignment="1">
      <alignment horizontal="left" vertical="top" wrapText="1"/>
    </xf>
    <xf numFmtId="3" fontId="20" fillId="4" borderId="20" xfId="0" applyNumberFormat="1" applyFont="1" applyFill="1" applyBorder="1" applyAlignment="1">
      <alignment horizontal="center" vertical="center" wrapText="1"/>
    </xf>
    <xf numFmtId="3" fontId="20" fillId="4" borderId="21" xfId="0" applyNumberFormat="1" applyFont="1" applyFill="1" applyBorder="1" applyAlignment="1">
      <alignment horizontal="center" vertical="center" wrapText="1"/>
    </xf>
    <xf numFmtId="3" fontId="17" fillId="0" borderId="2" xfId="1" applyNumberFormat="1" applyFont="1" applyBorder="1" applyAlignment="1" applyProtection="1">
      <alignment horizontal="center" vertical="center"/>
    </xf>
    <xf numFmtId="3" fontId="17" fillId="0" borderId="18" xfId="1" applyNumberFormat="1" applyFont="1" applyBorder="1" applyAlignment="1" applyProtection="1">
      <alignment horizontal="center" vertical="center"/>
    </xf>
    <xf numFmtId="3" fontId="21" fillId="0" borderId="2" xfId="1" applyNumberFormat="1" applyFont="1" applyBorder="1" applyAlignment="1" applyProtection="1">
      <alignment horizontal="center" vertical="center"/>
    </xf>
    <xf numFmtId="165" fontId="18" fillId="0" borderId="2" xfId="0" applyNumberFormat="1" applyFont="1" applyBorder="1" applyAlignment="1">
      <alignment horizontal="center"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8" xfId="0" applyNumberFormat="1" applyFont="1" applyBorder="1" applyAlignment="1">
      <alignment horizontal="right" vertical="center" wrapText="1"/>
    </xf>
    <xf numFmtId="164" fontId="5" fillId="0" borderId="0" xfId="0" applyNumberFormat="1" applyFont="1" applyAlignment="1">
      <alignment horizontal="center" vertical="center"/>
    </xf>
    <xf numFmtId="3" fontId="5" fillId="0" borderId="0" xfId="0" applyNumberFormat="1" applyFont="1" applyAlignment="1">
      <alignment horizontal="center" vertical="center"/>
    </xf>
    <xf numFmtId="167" fontId="10" fillId="0" borderId="15" xfId="0" applyNumberFormat="1" applyFont="1" applyBorder="1" applyAlignment="1">
      <alignment horizontal="right" vertical="center" wrapText="1" readingOrder="1"/>
    </xf>
    <xf numFmtId="166" fontId="10" fillId="0" borderId="12" xfId="0" applyNumberFormat="1" applyFont="1" applyBorder="1" applyAlignment="1">
      <alignment horizontal="right" vertical="center" wrapText="1" readingOrder="1"/>
    </xf>
    <xf numFmtId="166" fontId="16" fillId="0" borderId="25" xfId="0" applyNumberFormat="1" applyFont="1" applyBorder="1" applyAlignment="1">
      <alignment horizontal="right" vertical="center" wrapText="1" readingOrder="1"/>
    </xf>
    <xf numFmtId="166" fontId="10" fillId="0" borderId="13" xfId="0" applyNumberFormat="1" applyFont="1" applyBorder="1" applyAlignment="1">
      <alignment horizontal="right" vertical="center" wrapText="1" readingOrder="1"/>
    </xf>
    <xf numFmtId="166" fontId="16" fillId="0" borderId="26" xfId="0" applyNumberFormat="1" applyFont="1" applyBorder="1" applyAlignment="1">
      <alignment horizontal="right" vertical="center" wrapText="1" readingOrder="1"/>
    </xf>
    <xf numFmtId="166" fontId="10" fillId="0" borderId="14" xfId="0" applyNumberFormat="1" applyFont="1" applyBorder="1" applyAlignment="1">
      <alignment horizontal="right" vertical="center" wrapText="1" readingOrder="1"/>
    </xf>
    <xf numFmtId="166" fontId="16" fillId="0" borderId="27" xfId="0" applyNumberFormat="1" applyFont="1" applyBorder="1" applyAlignment="1">
      <alignment horizontal="right" vertical="center" wrapText="1" readingOrder="1"/>
    </xf>
    <xf numFmtId="166" fontId="10" fillId="0" borderId="15" xfId="0" applyNumberFormat="1" applyFont="1" applyBorder="1" applyAlignment="1">
      <alignment horizontal="right" vertical="center" wrapText="1" readingOrder="1"/>
    </xf>
    <xf numFmtId="166" fontId="10" fillId="0" borderId="17" xfId="0" applyNumberFormat="1" applyFont="1" applyBorder="1" applyAlignment="1">
      <alignment horizontal="right" vertical="center" wrapText="1" readingOrder="1"/>
    </xf>
    <xf numFmtId="166" fontId="18" fillId="0" borderId="16" xfId="0" applyNumberFormat="1" applyFont="1" applyBorder="1" applyAlignment="1">
      <alignment horizontal="right" vertical="center" wrapText="1" readingOrder="1"/>
    </xf>
    <xf numFmtId="166" fontId="10" fillId="0" borderId="16" xfId="0" applyNumberFormat="1" applyFont="1" applyBorder="1" applyAlignment="1">
      <alignment horizontal="right" vertical="center" wrapText="1" readingOrder="1"/>
    </xf>
    <xf numFmtId="166" fontId="10" fillId="0" borderId="6" xfId="0" applyNumberFormat="1" applyFont="1" applyBorder="1" applyAlignment="1">
      <alignment horizontal="right" vertical="center" wrapText="1" readingOrder="1"/>
    </xf>
    <xf numFmtId="166" fontId="10" fillId="0" borderId="0" xfId="0" applyNumberFormat="1" applyFont="1" applyAlignment="1">
      <alignment horizontal="right" vertical="center" wrapText="1" readingOrder="1"/>
    </xf>
    <xf numFmtId="166" fontId="10" fillId="0" borderId="23" xfId="0" applyNumberFormat="1" applyFont="1" applyBorder="1" applyAlignment="1">
      <alignment horizontal="right" vertical="center" wrapText="1" readingOrder="1"/>
    </xf>
    <xf numFmtId="166" fontId="18" fillId="0" borderId="28" xfId="0" applyNumberFormat="1" applyFont="1" applyBorder="1" applyAlignment="1">
      <alignment horizontal="right" vertical="center" wrapText="1" readingOrder="1"/>
    </xf>
    <xf numFmtId="166" fontId="10" fillId="0" borderId="2" xfId="0" applyNumberFormat="1" applyFont="1" applyBorder="1" applyAlignment="1">
      <alignment horizontal="right" vertical="center" wrapText="1" readingOrder="1"/>
    </xf>
    <xf numFmtId="166" fontId="16" fillId="0" borderId="24" xfId="0" applyNumberFormat="1" applyFont="1" applyBorder="1" applyAlignment="1">
      <alignment horizontal="right" vertical="center" wrapText="1" readingOrder="1"/>
    </xf>
    <xf numFmtId="166" fontId="16" fillId="0" borderId="2" xfId="0" applyNumberFormat="1" applyFont="1" applyBorder="1" applyAlignment="1">
      <alignment horizontal="right" vertical="center" wrapText="1" readingOrder="1"/>
    </xf>
    <xf numFmtId="0" fontId="10" fillId="0" borderId="2" xfId="0" applyFont="1" applyBorder="1" applyAlignment="1">
      <alignment horizontal="right" vertical="center" wrapText="1"/>
    </xf>
    <xf numFmtId="0" fontId="10" fillId="0" borderId="0" xfId="0" applyFont="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lb.lt/en/frd/view_license?id=301"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lb.lt/en/licences-1/view_license?id=2092" TargetMode="External"/><Relationship Id="rId7" Type="http://schemas.openxmlformats.org/officeDocument/2006/relationships/hyperlink" Target="https://www.fjordbank.lt/apie-mu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smebank.lt/en/about-u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revolut.com/en-LT/financial-statements/"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033"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licences-1/view_license?id=1910"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sb.lt/en/investors/financial-info/siauliu-bankas-ab-and-the-groups-financial-statement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payray.bank/lt/financial-reports-lt/" TargetMode="External"/><Relationship Id="rId22" Type="http://schemas.openxmlformats.org/officeDocument/2006/relationships/hyperlink" Target="https://www.lb.lt/en/licences-1/view_license?id=2122"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85" zoomScaleNormal="85" workbookViewId="0">
      <pane ySplit="3" topLeftCell="A4" activePane="bottomLeft" state="frozen"/>
      <selection pane="bottomLeft" activeCell="A2" sqref="A2:S2"/>
    </sheetView>
  </sheetViews>
  <sheetFormatPr defaultColWidth="9.140625" defaultRowHeight="12.75" x14ac:dyDescent="0.25"/>
  <cols>
    <col min="1" max="1" width="49.85546875" style="1" customWidth="1"/>
    <col min="2" max="2" width="13.5703125" style="1" customWidth="1"/>
    <col min="3" max="19" width="13.5703125" style="5" customWidth="1"/>
    <col min="20" max="20" width="5.85546875" style="1" customWidth="1"/>
    <col min="21" max="24" width="9.140625" style="1" bestFit="1" customWidth="1"/>
    <col min="25" max="25" width="10.140625" style="1" bestFit="1" customWidth="1"/>
    <col min="26" max="26" width="9.140625" style="1" bestFit="1" customWidth="1"/>
    <col min="27" max="27" width="10.140625" style="1" bestFit="1" customWidth="1"/>
    <col min="28" max="16384" width="9.140625" style="1"/>
  </cols>
  <sheetData>
    <row r="1" spans="1:33" ht="15" customHeight="1" x14ac:dyDescent="0.25">
      <c r="A1" s="68" t="s">
        <v>66</v>
      </c>
      <c r="B1" s="68"/>
      <c r="C1" s="68"/>
      <c r="D1" s="68"/>
      <c r="E1" s="68"/>
      <c r="F1" s="68"/>
      <c r="G1" s="68"/>
      <c r="H1" s="68"/>
      <c r="I1" s="68"/>
      <c r="J1" s="68"/>
      <c r="K1" s="68"/>
      <c r="L1" s="68"/>
      <c r="M1" s="68"/>
      <c r="N1" s="68"/>
      <c r="O1" s="68"/>
      <c r="P1" s="68"/>
      <c r="Q1" s="68"/>
      <c r="R1" s="68"/>
      <c r="S1" s="68"/>
    </row>
    <row r="2" spans="1:33" x14ac:dyDescent="0.25">
      <c r="A2" s="71" t="s">
        <v>70</v>
      </c>
      <c r="B2" s="71"/>
      <c r="C2" s="71"/>
      <c r="D2" s="71"/>
      <c r="E2" s="71"/>
      <c r="F2" s="71"/>
      <c r="G2" s="71"/>
      <c r="H2" s="71"/>
      <c r="I2" s="71"/>
      <c r="J2" s="71"/>
      <c r="K2" s="71"/>
      <c r="L2" s="71"/>
      <c r="M2" s="71"/>
      <c r="N2" s="71"/>
      <c r="O2" s="71"/>
      <c r="P2" s="71"/>
      <c r="Q2" s="71"/>
      <c r="R2" s="71"/>
      <c r="S2" s="71"/>
    </row>
    <row r="3" spans="1:33" ht="93.75" x14ac:dyDescent="0.25">
      <c r="A3" s="7" t="s">
        <v>0</v>
      </c>
      <c r="B3" s="9" t="s">
        <v>1</v>
      </c>
      <c r="C3" s="9" t="s">
        <v>62</v>
      </c>
      <c r="D3" s="9" t="s">
        <v>2</v>
      </c>
      <c r="E3" s="9" t="s">
        <v>67</v>
      </c>
      <c r="F3" s="9" t="s">
        <v>63</v>
      </c>
      <c r="G3" s="9" t="s">
        <v>3</v>
      </c>
      <c r="H3" s="9" t="s">
        <v>64</v>
      </c>
      <c r="I3" s="9" t="s">
        <v>4</v>
      </c>
      <c r="J3" s="9" t="s">
        <v>68</v>
      </c>
      <c r="K3" s="9" t="s">
        <v>5</v>
      </c>
      <c r="L3" s="9" t="s">
        <v>65</v>
      </c>
      <c r="M3" s="9" t="s">
        <v>6</v>
      </c>
      <c r="N3" s="9" t="s">
        <v>69</v>
      </c>
      <c r="O3" s="8" t="s">
        <v>7</v>
      </c>
      <c r="P3" s="8" t="s">
        <v>8</v>
      </c>
      <c r="Q3" s="23" t="s">
        <v>9</v>
      </c>
      <c r="R3" s="2"/>
      <c r="S3" s="2"/>
      <c r="T3" s="2"/>
      <c r="U3" s="2"/>
      <c r="V3" s="2"/>
      <c r="W3" s="2"/>
      <c r="X3" s="2"/>
    </row>
    <row r="4" spans="1:33" ht="13.5" x14ac:dyDescent="0.25">
      <c r="A4" s="10" t="s">
        <v>10</v>
      </c>
      <c r="B4" s="35">
        <v>52655</v>
      </c>
      <c r="C4" s="35">
        <v>2802281</v>
      </c>
      <c r="D4" s="35">
        <v>475205</v>
      </c>
      <c r="E4" s="47">
        <v>858143</v>
      </c>
      <c r="F4" s="47">
        <v>59101</v>
      </c>
      <c r="G4" s="47">
        <v>72195</v>
      </c>
      <c r="H4" s="47">
        <v>37920</v>
      </c>
      <c r="I4" s="47">
        <v>11052</v>
      </c>
      <c r="J4" s="47">
        <v>939</v>
      </c>
      <c r="K4" s="47">
        <v>36696</v>
      </c>
      <c r="L4" s="47">
        <v>472</v>
      </c>
      <c r="M4" s="47">
        <v>0</v>
      </c>
      <c r="N4" s="47">
        <v>246</v>
      </c>
      <c r="O4" s="47">
        <f t="shared" ref="O4:O30" si="0">SUM(B4:N4)</f>
        <v>4406905</v>
      </c>
      <c r="P4" s="47">
        <v>1448908</v>
      </c>
      <c r="Q4" s="48">
        <f t="shared" ref="Q4:Q9" si="1">O4+P4</f>
        <v>5855813</v>
      </c>
      <c r="R4" s="2"/>
      <c r="S4" s="2"/>
      <c r="T4" s="2"/>
      <c r="U4" s="2"/>
      <c r="V4" s="2"/>
      <c r="W4" s="2"/>
      <c r="X4" s="2"/>
    </row>
    <row r="5" spans="1:33" ht="13.5" x14ac:dyDescent="0.25">
      <c r="A5" s="11" t="s">
        <v>11</v>
      </c>
      <c r="B5" s="36">
        <v>551</v>
      </c>
      <c r="C5" s="36">
        <v>25</v>
      </c>
      <c r="D5" s="36">
        <v>0</v>
      </c>
      <c r="E5" s="49">
        <v>39158</v>
      </c>
      <c r="F5" s="49">
        <v>27</v>
      </c>
      <c r="G5" s="49">
        <v>0</v>
      </c>
      <c r="H5" s="47">
        <v>0</v>
      </c>
      <c r="I5" s="49">
        <v>0</v>
      </c>
      <c r="J5" s="47">
        <v>0</v>
      </c>
      <c r="K5" s="47">
        <v>0</v>
      </c>
      <c r="L5" s="47">
        <v>0</v>
      </c>
      <c r="M5" s="47">
        <v>37</v>
      </c>
      <c r="N5" s="47">
        <v>0</v>
      </c>
      <c r="O5" s="47">
        <f t="shared" si="0"/>
        <v>39798</v>
      </c>
      <c r="P5" s="47">
        <v>45947</v>
      </c>
      <c r="Q5" s="50">
        <f t="shared" si="1"/>
        <v>85745</v>
      </c>
      <c r="R5" s="2"/>
      <c r="S5" s="2"/>
      <c r="T5" s="2"/>
      <c r="U5" s="2"/>
      <c r="V5" s="2"/>
      <c r="W5" s="2"/>
      <c r="X5" s="2"/>
    </row>
    <row r="6" spans="1:33" ht="13.5" x14ac:dyDescent="0.25">
      <c r="A6" s="11" t="s">
        <v>12</v>
      </c>
      <c r="B6" s="36">
        <v>12905</v>
      </c>
      <c r="C6" s="36">
        <v>14247</v>
      </c>
      <c r="D6" s="36">
        <v>23191</v>
      </c>
      <c r="E6" s="49">
        <v>856</v>
      </c>
      <c r="F6" s="49">
        <v>32</v>
      </c>
      <c r="G6" s="49">
        <v>0</v>
      </c>
      <c r="H6" s="47">
        <v>0</v>
      </c>
      <c r="I6" s="49">
        <v>0</v>
      </c>
      <c r="J6" s="47">
        <v>0</v>
      </c>
      <c r="K6" s="47">
        <v>0</v>
      </c>
      <c r="L6" s="47">
        <v>0</v>
      </c>
      <c r="M6" s="47">
        <v>0</v>
      </c>
      <c r="N6" s="47">
        <v>0</v>
      </c>
      <c r="O6" s="47">
        <f t="shared" si="0"/>
        <v>51231</v>
      </c>
      <c r="P6" s="47">
        <v>33190</v>
      </c>
      <c r="Q6" s="50">
        <f t="shared" si="1"/>
        <v>84421</v>
      </c>
      <c r="R6" s="2"/>
      <c r="S6" s="2"/>
      <c r="T6" s="2"/>
      <c r="U6" s="2"/>
      <c r="V6" s="2"/>
      <c r="W6" s="2"/>
      <c r="X6" s="2"/>
    </row>
    <row r="7" spans="1:33" ht="14.25" customHeight="1" x14ac:dyDescent="0.25">
      <c r="A7" s="11" t="s">
        <v>13</v>
      </c>
      <c r="B7" s="36">
        <v>142962</v>
      </c>
      <c r="C7" s="36">
        <v>0</v>
      </c>
      <c r="D7" s="36">
        <v>165741</v>
      </c>
      <c r="E7" s="49">
        <v>74101</v>
      </c>
      <c r="F7" s="49">
        <v>17101</v>
      </c>
      <c r="G7" s="49">
        <v>38</v>
      </c>
      <c r="H7" s="47">
        <v>0</v>
      </c>
      <c r="I7" s="49">
        <v>0</v>
      </c>
      <c r="J7" s="47">
        <v>0</v>
      </c>
      <c r="K7" s="47">
        <v>0</v>
      </c>
      <c r="L7" s="47">
        <v>0</v>
      </c>
      <c r="M7" s="47">
        <v>0</v>
      </c>
      <c r="N7" s="47">
        <v>0</v>
      </c>
      <c r="O7" s="47">
        <f t="shared" si="0"/>
        <v>399943</v>
      </c>
      <c r="P7" s="47">
        <v>68538</v>
      </c>
      <c r="Q7" s="50">
        <f t="shared" si="1"/>
        <v>468481</v>
      </c>
      <c r="R7" s="2"/>
      <c r="S7" s="2"/>
      <c r="T7" s="2"/>
      <c r="U7" s="2"/>
      <c r="V7" s="2"/>
      <c r="W7" s="2"/>
      <c r="X7" s="2"/>
      <c r="Y7" s="2"/>
      <c r="Z7" s="2"/>
      <c r="AA7" s="2"/>
      <c r="AB7" s="2"/>
      <c r="AC7" s="2"/>
      <c r="AD7" s="2"/>
      <c r="AE7" s="2"/>
      <c r="AF7" s="2"/>
      <c r="AG7" s="2"/>
    </row>
    <row r="8" spans="1:33" ht="14.25" customHeight="1" x14ac:dyDescent="0.25">
      <c r="A8" s="11" t="s">
        <v>14</v>
      </c>
      <c r="B8" s="36">
        <v>6281385</v>
      </c>
      <c r="C8" s="36">
        <v>8430891</v>
      </c>
      <c r="D8" s="36">
        <v>2170425</v>
      </c>
      <c r="E8" s="49">
        <v>578891</v>
      </c>
      <c r="F8" s="49">
        <v>128979</v>
      </c>
      <c r="G8" s="49">
        <v>117858</v>
      </c>
      <c r="H8" s="47">
        <v>10097</v>
      </c>
      <c r="I8" s="49">
        <v>24921</v>
      </c>
      <c r="J8" s="47">
        <v>104770</v>
      </c>
      <c r="K8" s="47">
        <v>23316</v>
      </c>
      <c r="L8" s="47">
        <v>38783</v>
      </c>
      <c r="M8" s="47">
        <v>6080</v>
      </c>
      <c r="N8" s="47">
        <v>5150</v>
      </c>
      <c r="O8" s="47">
        <f t="shared" si="0"/>
        <v>17921546</v>
      </c>
      <c r="P8" s="47">
        <v>1338704</v>
      </c>
      <c r="Q8" s="50">
        <f>O8+P8</f>
        <v>19260250</v>
      </c>
      <c r="R8" s="2"/>
      <c r="S8" s="2"/>
      <c r="T8" s="2"/>
      <c r="U8" s="2"/>
      <c r="V8" s="2"/>
      <c r="W8" s="2"/>
      <c r="X8" s="2"/>
      <c r="Y8" s="2"/>
      <c r="Z8" s="2"/>
      <c r="AA8" s="2"/>
      <c r="AB8" s="2"/>
      <c r="AC8" s="2"/>
      <c r="AD8" s="2"/>
      <c r="AE8" s="2"/>
      <c r="AF8" s="2"/>
      <c r="AG8" s="2"/>
    </row>
    <row r="9" spans="1:33" ht="14.25" customHeight="1" x14ac:dyDescent="0.25">
      <c r="A9" s="11" t="s">
        <v>15</v>
      </c>
      <c r="B9" s="36">
        <v>2722908</v>
      </c>
      <c r="C9" s="36">
        <v>1306162</v>
      </c>
      <c r="D9" s="36">
        <v>3280456</v>
      </c>
      <c r="E9" s="49">
        <v>20252</v>
      </c>
      <c r="F9" s="49">
        <v>16728</v>
      </c>
      <c r="G9" s="49">
        <v>423</v>
      </c>
      <c r="H9" s="47">
        <v>26186</v>
      </c>
      <c r="I9" s="49">
        <v>296</v>
      </c>
      <c r="J9" s="47">
        <v>3906</v>
      </c>
      <c r="K9" s="47">
        <v>89</v>
      </c>
      <c r="L9" s="47">
        <v>11118</v>
      </c>
      <c r="M9" s="47">
        <v>12</v>
      </c>
      <c r="N9" s="47">
        <v>2014</v>
      </c>
      <c r="O9" s="47">
        <f t="shared" si="0"/>
        <v>7390550</v>
      </c>
      <c r="P9" s="47">
        <v>800859</v>
      </c>
      <c r="Q9" s="50">
        <f t="shared" si="1"/>
        <v>8191409</v>
      </c>
      <c r="R9" s="2"/>
      <c r="S9" s="2"/>
      <c r="T9" s="2"/>
      <c r="U9" s="2"/>
      <c r="V9" s="2"/>
      <c r="W9" s="2"/>
      <c r="X9" s="2"/>
      <c r="Y9" s="2"/>
      <c r="Z9" s="2"/>
      <c r="AA9" s="2"/>
      <c r="AB9" s="2"/>
      <c r="AC9" s="2"/>
      <c r="AD9" s="2"/>
      <c r="AE9" s="2"/>
      <c r="AF9" s="2"/>
      <c r="AG9" s="2"/>
    </row>
    <row r="10" spans="1:33" ht="14.25" customHeight="1" x14ac:dyDescent="0.25">
      <c r="A10" s="12" t="s">
        <v>16</v>
      </c>
      <c r="B10" s="37">
        <v>9034037</v>
      </c>
      <c r="C10" s="37">
        <v>1623251</v>
      </c>
      <c r="D10" s="37">
        <v>7212478</v>
      </c>
      <c r="E10" s="51">
        <v>3193087</v>
      </c>
      <c r="F10" s="51">
        <v>348534</v>
      </c>
      <c r="G10" s="51">
        <v>116366</v>
      </c>
      <c r="H10" s="51">
        <v>130279</v>
      </c>
      <c r="I10" s="51">
        <v>133221</v>
      </c>
      <c r="J10" s="51">
        <v>37225</v>
      </c>
      <c r="K10" s="51">
        <v>78869</v>
      </c>
      <c r="L10" s="51">
        <v>84195</v>
      </c>
      <c r="M10" s="51">
        <v>54531</v>
      </c>
      <c r="N10" s="51">
        <v>21948</v>
      </c>
      <c r="O10" s="47">
        <f t="shared" si="0"/>
        <v>22068021</v>
      </c>
      <c r="P10" s="51">
        <f>P11+P12+P13+P14</f>
        <v>7192354</v>
      </c>
      <c r="Q10" s="52">
        <f>Q11+Q12+Q13+Q14</f>
        <v>29260375</v>
      </c>
      <c r="R10" s="2"/>
      <c r="S10" s="3"/>
      <c r="T10" s="3"/>
      <c r="U10" s="3"/>
      <c r="V10" s="3"/>
      <c r="W10" s="3"/>
      <c r="X10" s="3"/>
      <c r="Y10" s="3"/>
      <c r="Z10" s="3"/>
      <c r="AA10" s="3"/>
      <c r="AB10" s="3"/>
      <c r="AC10" s="3"/>
      <c r="AD10" s="3"/>
      <c r="AE10" s="3"/>
      <c r="AF10" s="3"/>
      <c r="AG10" s="3"/>
    </row>
    <row r="11" spans="1:33" ht="14.25" customHeight="1" x14ac:dyDescent="0.25">
      <c r="A11" s="13" t="s">
        <v>17</v>
      </c>
      <c r="B11" s="38">
        <v>47026</v>
      </c>
      <c r="C11" s="38">
        <v>806301</v>
      </c>
      <c r="D11" s="38">
        <v>156599</v>
      </c>
      <c r="E11" s="53">
        <v>54883</v>
      </c>
      <c r="F11" s="53">
        <v>0</v>
      </c>
      <c r="G11" s="53">
        <v>0</v>
      </c>
      <c r="H11" s="53">
        <v>0</v>
      </c>
      <c r="I11" s="53">
        <v>0</v>
      </c>
      <c r="J11" s="53">
        <v>0</v>
      </c>
      <c r="K11" s="53">
        <v>0</v>
      </c>
      <c r="L11" s="54">
        <v>0</v>
      </c>
      <c r="M11" s="53">
        <v>0</v>
      </c>
      <c r="N11" s="54">
        <v>0</v>
      </c>
      <c r="O11" s="47">
        <f t="shared" si="0"/>
        <v>1064809</v>
      </c>
      <c r="P11" s="47">
        <v>101904</v>
      </c>
      <c r="Q11" s="55">
        <f>O11+P11</f>
        <v>1166713</v>
      </c>
      <c r="R11" s="2"/>
      <c r="S11" s="3"/>
      <c r="T11" s="3"/>
      <c r="U11" s="3"/>
      <c r="V11" s="3"/>
      <c r="W11" s="3"/>
      <c r="X11" s="3"/>
      <c r="Y11" s="3"/>
      <c r="Z11" s="3"/>
      <c r="AA11" s="3"/>
      <c r="AB11" s="3"/>
      <c r="AC11" s="3"/>
      <c r="AD11" s="3"/>
      <c r="AE11" s="3"/>
      <c r="AF11" s="3"/>
      <c r="AG11" s="3"/>
    </row>
    <row r="12" spans="1:33" ht="14.25" customHeight="1" x14ac:dyDescent="0.25">
      <c r="A12" s="14" t="s">
        <v>18</v>
      </c>
      <c r="B12" s="38">
        <v>143978</v>
      </c>
      <c r="C12" s="38">
        <v>3147</v>
      </c>
      <c r="D12" s="38">
        <v>44011</v>
      </c>
      <c r="E12" s="53">
        <v>136126</v>
      </c>
      <c r="F12" s="53">
        <v>96</v>
      </c>
      <c r="G12" s="53">
        <v>5629</v>
      </c>
      <c r="H12" s="53">
        <v>0</v>
      </c>
      <c r="I12" s="53">
        <v>25</v>
      </c>
      <c r="J12" s="53">
        <v>0</v>
      </c>
      <c r="K12" s="56">
        <v>0</v>
      </c>
      <c r="L12" s="53">
        <v>2076</v>
      </c>
      <c r="M12" s="57">
        <v>0</v>
      </c>
      <c r="N12" s="58">
        <v>0</v>
      </c>
      <c r="O12" s="47">
        <f t="shared" si="0"/>
        <v>335088</v>
      </c>
      <c r="P12" s="47">
        <v>248186</v>
      </c>
      <c r="Q12" s="55">
        <f>O12+P12</f>
        <v>583274</v>
      </c>
      <c r="R12" s="2" t="s">
        <v>19</v>
      </c>
      <c r="S12" s="3"/>
      <c r="T12" s="3"/>
      <c r="U12" s="3"/>
      <c r="V12" s="3"/>
      <c r="W12" s="3"/>
      <c r="X12" s="3"/>
    </row>
    <row r="13" spans="1:33" ht="14.25" customHeight="1" x14ac:dyDescent="0.25">
      <c r="A13" s="14" t="s">
        <v>20</v>
      </c>
      <c r="B13" s="38">
        <v>3279396</v>
      </c>
      <c r="C13" s="38">
        <v>0</v>
      </c>
      <c r="D13" s="38">
        <v>3221839</v>
      </c>
      <c r="E13" s="53">
        <v>1654377</v>
      </c>
      <c r="F13" s="53">
        <v>202196</v>
      </c>
      <c r="G13" s="53">
        <v>96964</v>
      </c>
      <c r="H13" s="53">
        <v>125486</v>
      </c>
      <c r="I13" s="53">
        <v>0</v>
      </c>
      <c r="J13" s="53">
        <v>37225</v>
      </c>
      <c r="K13" s="53">
        <v>77799</v>
      </c>
      <c r="L13" s="53">
        <v>116</v>
      </c>
      <c r="M13" s="53">
        <v>0</v>
      </c>
      <c r="N13" s="59">
        <v>21022</v>
      </c>
      <c r="O13" s="47">
        <f t="shared" si="0"/>
        <v>8716420</v>
      </c>
      <c r="P13" s="47">
        <v>2963692</v>
      </c>
      <c r="Q13" s="55">
        <f>O13+P13</f>
        <v>11680112</v>
      </c>
      <c r="R13" s="2"/>
      <c r="S13" s="3"/>
      <c r="T13" s="3"/>
      <c r="U13" s="3"/>
      <c r="V13" s="3"/>
      <c r="W13" s="3"/>
      <c r="X13" s="3"/>
    </row>
    <row r="14" spans="1:33" ht="14.25" customHeight="1" x14ac:dyDescent="0.25">
      <c r="A14" s="14" t="s">
        <v>21</v>
      </c>
      <c r="B14" s="38">
        <v>5563637</v>
      </c>
      <c r="C14" s="38">
        <v>813803</v>
      </c>
      <c r="D14" s="38">
        <v>3790029</v>
      </c>
      <c r="E14" s="53">
        <v>1347701</v>
      </c>
      <c r="F14" s="53">
        <v>146242</v>
      </c>
      <c r="G14" s="53">
        <v>13773</v>
      </c>
      <c r="H14" s="53">
        <v>4793</v>
      </c>
      <c r="I14" s="53">
        <v>133196</v>
      </c>
      <c r="J14" s="53">
        <v>0</v>
      </c>
      <c r="K14" s="53">
        <v>1070</v>
      </c>
      <c r="L14" s="53">
        <v>82003</v>
      </c>
      <c r="M14" s="53">
        <v>54531</v>
      </c>
      <c r="N14" s="53">
        <v>926</v>
      </c>
      <c r="O14" s="47">
        <f t="shared" si="0"/>
        <v>11951704</v>
      </c>
      <c r="P14" s="47">
        <v>3878572</v>
      </c>
      <c r="Q14" s="55">
        <f>O14+P14</f>
        <v>15830276</v>
      </c>
      <c r="R14" s="2"/>
      <c r="S14" s="2"/>
      <c r="T14" s="2"/>
      <c r="U14" s="2"/>
      <c r="V14" s="2"/>
      <c r="W14" s="2"/>
      <c r="X14" s="2"/>
    </row>
    <row r="15" spans="1:33" ht="14.25" customHeight="1" x14ac:dyDescent="0.25">
      <c r="A15" s="15" t="s">
        <v>22</v>
      </c>
      <c r="B15" s="39">
        <v>4608367</v>
      </c>
      <c r="C15" s="39">
        <v>0</v>
      </c>
      <c r="D15" s="39">
        <v>3368320</v>
      </c>
      <c r="E15" s="54">
        <v>848878</v>
      </c>
      <c r="F15" s="54">
        <v>56883</v>
      </c>
      <c r="G15" s="54">
        <v>6243</v>
      </c>
      <c r="H15" s="54">
        <v>0</v>
      </c>
      <c r="I15" s="54">
        <v>0</v>
      </c>
      <c r="J15" s="54">
        <v>0</v>
      </c>
      <c r="K15" s="54">
        <v>0</v>
      </c>
      <c r="L15" s="54">
        <v>0</v>
      </c>
      <c r="M15" s="54">
        <v>0</v>
      </c>
      <c r="N15" s="54">
        <v>0</v>
      </c>
      <c r="O15" s="47">
        <f t="shared" si="0"/>
        <v>8888691</v>
      </c>
      <c r="P15" s="47">
        <v>3173428</v>
      </c>
      <c r="Q15" s="60">
        <f>O15+P15</f>
        <v>12062119</v>
      </c>
      <c r="R15" s="2"/>
      <c r="S15" s="2"/>
      <c r="T15" s="2"/>
      <c r="U15" s="2"/>
      <c r="V15" s="2"/>
      <c r="W15" s="2"/>
      <c r="X15" s="2"/>
    </row>
    <row r="16" spans="1:33" ht="14.25" customHeight="1" x14ac:dyDescent="0.25">
      <c r="A16" s="16" t="s">
        <v>23</v>
      </c>
      <c r="B16" s="40">
        <f>B17-B10-B9-B8-B7-B6-B5-B4</f>
        <v>81490</v>
      </c>
      <c r="C16" s="40">
        <f>C17-C10-C9-C8-C7-C6-C5-C4</f>
        <v>758235</v>
      </c>
      <c r="D16" s="40">
        <f t="shared" ref="D16:K16" si="2">D17-D10-D9-D8-D7-D6-D5-D4</f>
        <v>65133</v>
      </c>
      <c r="E16" s="61">
        <f t="shared" si="2"/>
        <v>80352</v>
      </c>
      <c r="F16" s="61">
        <f t="shared" si="2"/>
        <v>12296</v>
      </c>
      <c r="G16" s="61">
        <f>G17-G10-G9-G8-G7-G6-G5-G4</f>
        <v>4690</v>
      </c>
      <c r="H16" s="61">
        <f t="shared" si="2"/>
        <v>2408</v>
      </c>
      <c r="I16" s="61">
        <f t="shared" si="2"/>
        <v>1628</v>
      </c>
      <c r="J16" s="61">
        <f t="shared" si="2"/>
        <v>4348</v>
      </c>
      <c r="K16" s="61">
        <f t="shared" si="2"/>
        <v>3135</v>
      </c>
      <c r="L16" s="61">
        <f>L17-L10-L9-L8-L7-L6-L5-L4</f>
        <v>2363</v>
      </c>
      <c r="M16" s="61">
        <f t="shared" ref="M16:N16" si="3">M17-M10-M9-M8-M7-M6-M5-M4</f>
        <v>3108</v>
      </c>
      <c r="N16" s="61">
        <f t="shared" si="3"/>
        <v>2776</v>
      </c>
      <c r="O16" s="47">
        <f t="shared" si="0"/>
        <v>1021962</v>
      </c>
      <c r="P16" s="61">
        <f>P17-P10-P9-P8-P7-P6-P5-P4</f>
        <v>92196</v>
      </c>
      <c r="Q16" s="62">
        <f t="shared" ref="Q16" si="4">Q17-Q10-Q9-Q8-Q7-Q6-Q5-Q4</f>
        <v>1114158</v>
      </c>
      <c r="R16" s="2"/>
      <c r="S16" s="4"/>
      <c r="T16" s="4"/>
      <c r="U16" s="4"/>
      <c r="V16" s="4"/>
      <c r="W16" s="4"/>
      <c r="X16" s="4"/>
    </row>
    <row r="17" spans="1:29" ht="14.25" customHeight="1" x14ac:dyDescent="0.25">
      <c r="A17" s="17" t="s">
        <v>24</v>
      </c>
      <c r="B17" s="41">
        <v>18328893</v>
      </c>
      <c r="C17" s="41">
        <v>14935092</v>
      </c>
      <c r="D17" s="41">
        <v>13392629</v>
      </c>
      <c r="E17" s="63">
        <v>4844840</v>
      </c>
      <c r="F17" s="63">
        <v>582798</v>
      </c>
      <c r="G17" s="63">
        <v>311570</v>
      </c>
      <c r="H17" s="63">
        <v>206890</v>
      </c>
      <c r="I17" s="63">
        <v>171118</v>
      </c>
      <c r="J17" s="63">
        <v>151188</v>
      </c>
      <c r="K17" s="63">
        <v>142105</v>
      </c>
      <c r="L17" s="63">
        <v>136931</v>
      </c>
      <c r="M17" s="63">
        <v>63768</v>
      </c>
      <c r="N17" s="63">
        <v>32134</v>
      </c>
      <c r="O17" s="47">
        <f t="shared" si="0"/>
        <v>53299956</v>
      </c>
      <c r="P17" s="63">
        <v>11020696</v>
      </c>
      <c r="Q17" s="62">
        <f>O17+P17</f>
        <v>64320652</v>
      </c>
      <c r="R17" s="2"/>
      <c r="S17" s="2"/>
      <c r="T17" s="2"/>
      <c r="U17" s="2"/>
      <c r="V17" s="2"/>
      <c r="W17" s="2"/>
      <c r="X17" s="2"/>
    </row>
    <row r="18" spans="1:29" ht="14.25" customHeight="1" x14ac:dyDescent="0.25">
      <c r="A18" s="16" t="s">
        <v>25</v>
      </c>
      <c r="B18" s="40">
        <v>0</v>
      </c>
      <c r="C18" s="40">
        <v>0</v>
      </c>
      <c r="D18" s="40">
        <v>8</v>
      </c>
      <c r="E18" s="61">
        <v>501376</v>
      </c>
      <c r="F18" s="61">
        <v>0</v>
      </c>
      <c r="G18" s="61">
        <v>0</v>
      </c>
      <c r="H18" s="61">
        <v>0</v>
      </c>
      <c r="I18" s="61">
        <v>0</v>
      </c>
      <c r="J18" s="61">
        <v>0</v>
      </c>
      <c r="K18" s="61">
        <v>0</v>
      </c>
      <c r="L18" s="61">
        <v>0</v>
      </c>
      <c r="M18" s="61">
        <v>0</v>
      </c>
      <c r="N18" s="61">
        <v>0</v>
      </c>
      <c r="O18" s="47">
        <f t="shared" si="0"/>
        <v>501384</v>
      </c>
      <c r="P18" s="61">
        <v>1950</v>
      </c>
      <c r="Q18" s="62">
        <f>O18+P18</f>
        <v>503334</v>
      </c>
      <c r="R18" s="2"/>
      <c r="S18" s="2"/>
      <c r="T18" s="2"/>
      <c r="U18" s="2"/>
      <c r="V18" s="2"/>
      <c r="W18" s="2"/>
      <c r="X18" s="2"/>
    </row>
    <row r="19" spans="1:29" ht="14.25" customHeight="1" x14ac:dyDescent="0.25">
      <c r="A19" s="16" t="s">
        <v>26</v>
      </c>
      <c r="B19" s="40">
        <v>1321502</v>
      </c>
      <c r="C19" s="40">
        <v>3196</v>
      </c>
      <c r="D19" s="40">
        <v>778003</v>
      </c>
      <c r="E19" s="61">
        <v>48967</v>
      </c>
      <c r="F19" s="61">
        <v>0</v>
      </c>
      <c r="G19" s="61">
        <v>0</v>
      </c>
      <c r="H19" s="61">
        <v>0</v>
      </c>
      <c r="I19" s="61">
        <v>0</v>
      </c>
      <c r="J19" s="61">
        <v>9402</v>
      </c>
      <c r="K19" s="61">
        <v>0</v>
      </c>
      <c r="L19" s="61">
        <v>0</v>
      </c>
      <c r="M19" s="61">
        <v>0</v>
      </c>
      <c r="N19" s="61">
        <v>0</v>
      </c>
      <c r="O19" s="47">
        <f t="shared" si="0"/>
        <v>2161070</v>
      </c>
      <c r="P19" s="61">
        <v>701874</v>
      </c>
      <c r="Q19" s="62">
        <f>O19+P19</f>
        <v>2862944</v>
      </c>
      <c r="R19" s="2"/>
      <c r="S19" s="2"/>
      <c r="T19" s="2"/>
      <c r="U19" s="2"/>
      <c r="V19" s="2"/>
      <c r="W19" s="2"/>
      <c r="X19" s="2"/>
      <c r="Y19" s="5"/>
      <c r="Z19" s="5"/>
      <c r="AA19" s="5"/>
      <c r="AB19" s="5"/>
      <c r="AC19" s="5"/>
    </row>
    <row r="20" spans="1:29" ht="14.25" customHeight="1" x14ac:dyDescent="0.25">
      <c r="A20" s="16" t="s">
        <v>12</v>
      </c>
      <c r="B20" s="40">
        <v>13416</v>
      </c>
      <c r="C20" s="40">
        <v>6765</v>
      </c>
      <c r="D20" s="40">
        <v>19699</v>
      </c>
      <c r="E20" s="61">
        <v>213</v>
      </c>
      <c r="F20" s="61">
        <v>3</v>
      </c>
      <c r="G20" s="61">
        <v>0</v>
      </c>
      <c r="H20" s="61">
        <v>0</v>
      </c>
      <c r="I20" s="61">
        <v>0</v>
      </c>
      <c r="J20" s="61">
        <v>0</v>
      </c>
      <c r="K20" s="61">
        <v>0</v>
      </c>
      <c r="L20" s="61">
        <v>0</v>
      </c>
      <c r="M20" s="61">
        <v>0</v>
      </c>
      <c r="N20" s="61">
        <v>0</v>
      </c>
      <c r="O20" s="47">
        <f t="shared" si="0"/>
        <v>40096</v>
      </c>
      <c r="P20" s="61">
        <v>16429</v>
      </c>
      <c r="Q20" s="62">
        <f>O20+P20</f>
        <v>56525</v>
      </c>
      <c r="R20" s="2"/>
      <c r="S20" s="2"/>
      <c r="T20" s="2"/>
      <c r="U20" s="2"/>
      <c r="V20" s="2"/>
      <c r="W20" s="2"/>
      <c r="X20" s="2"/>
      <c r="Y20" s="5"/>
      <c r="Z20" s="5"/>
      <c r="AA20" s="5"/>
      <c r="AB20" s="5"/>
      <c r="AC20" s="5"/>
    </row>
    <row r="21" spans="1:29" ht="14.25" customHeight="1" x14ac:dyDescent="0.25">
      <c r="A21" s="12" t="s">
        <v>27</v>
      </c>
      <c r="B21" s="37">
        <f t="shared" ref="B21:K21" si="5">B22+B23+B24+B25</f>
        <v>15310016</v>
      </c>
      <c r="C21" s="37">
        <f>C22+C23+C24+C25</f>
        <v>13211259</v>
      </c>
      <c r="D21" s="37">
        <f t="shared" si="5"/>
        <v>11142346</v>
      </c>
      <c r="E21" s="51">
        <f t="shared" si="5"/>
        <v>3332979</v>
      </c>
      <c r="F21" s="51">
        <f t="shared" si="5"/>
        <v>493981</v>
      </c>
      <c r="G21" s="51">
        <f>G22+G23+G24+G25</f>
        <v>280463</v>
      </c>
      <c r="H21" s="51">
        <f t="shared" si="5"/>
        <v>170540</v>
      </c>
      <c r="I21" s="51">
        <f t="shared" si="5"/>
        <v>138377</v>
      </c>
      <c r="J21" s="51">
        <f t="shared" si="5"/>
        <v>127579</v>
      </c>
      <c r="K21" s="51">
        <f t="shared" si="5"/>
        <v>126673</v>
      </c>
      <c r="L21" s="51">
        <f>L22+L23+L24+L25</f>
        <v>108992</v>
      </c>
      <c r="M21" s="51">
        <f t="shared" ref="M21:N21" si="6">M22+M23+M24+M25</f>
        <v>54246</v>
      </c>
      <c r="N21" s="51">
        <f t="shared" si="6"/>
        <v>23292</v>
      </c>
      <c r="O21" s="47">
        <f t="shared" si="0"/>
        <v>44520743</v>
      </c>
      <c r="P21" s="61">
        <f>P22+P23+P24+P25</f>
        <v>8170922</v>
      </c>
      <c r="Q21" s="52">
        <f t="shared" ref="Q21" si="7">Q22+Q23+Q24+Q25</f>
        <v>52691665</v>
      </c>
      <c r="R21" s="2"/>
      <c r="S21" s="3"/>
      <c r="T21" s="3"/>
      <c r="U21" s="3"/>
      <c r="V21" s="3"/>
      <c r="W21" s="3"/>
      <c r="X21" s="3"/>
    </row>
    <row r="22" spans="1:29" ht="14.25" customHeight="1" x14ac:dyDescent="0.25">
      <c r="A22" s="13" t="s">
        <v>28</v>
      </c>
      <c r="B22" s="38">
        <v>1667007</v>
      </c>
      <c r="C22" s="38">
        <v>0</v>
      </c>
      <c r="D22" s="38">
        <v>768174</v>
      </c>
      <c r="E22" s="53">
        <v>338236</v>
      </c>
      <c r="F22" s="53">
        <v>3603</v>
      </c>
      <c r="G22" s="53">
        <v>0</v>
      </c>
      <c r="H22" s="53">
        <v>0</v>
      </c>
      <c r="I22" s="53">
        <v>0</v>
      </c>
      <c r="J22" s="53">
        <v>0</v>
      </c>
      <c r="K22" s="53">
        <v>0</v>
      </c>
      <c r="L22" s="53">
        <v>0</v>
      </c>
      <c r="M22" s="53">
        <v>0</v>
      </c>
      <c r="N22" s="53">
        <v>0</v>
      </c>
      <c r="O22" s="47">
        <f t="shared" si="0"/>
        <v>2777020</v>
      </c>
      <c r="P22" s="61">
        <v>1845310</v>
      </c>
      <c r="Q22" s="55">
        <f>O22+P22</f>
        <v>4622330</v>
      </c>
      <c r="R22" s="2"/>
      <c r="S22" s="3"/>
      <c r="T22" s="3"/>
      <c r="U22" s="3"/>
      <c r="V22" s="3"/>
      <c r="W22" s="3"/>
      <c r="X22" s="3"/>
    </row>
    <row r="23" spans="1:29" ht="14.25" customHeight="1" x14ac:dyDescent="0.25">
      <c r="A23" s="13" t="s">
        <v>29</v>
      </c>
      <c r="B23" s="38">
        <v>642943</v>
      </c>
      <c r="C23" s="38">
        <v>428937</v>
      </c>
      <c r="D23" s="38">
        <v>303184</v>
      </c>
      <c r="E23" s="53">
        <v>201495</v>
      </c>
      <c r="F23" s="53">
        <v>1395</v>
      </c>
      <c r="G23" s="53">
        <v>120251</v>
      </c>
      <c r="H23" s="53">
        <v>2031</v>
      </c>
      <c r="I23" s="53">
        <v>0</v>
      </c>
      <c r="J23" s="53">
        <v>64901</v>
      </c>
      <c r="K23" s="53">
        <v>1983</v>
      </c>
      <c r="L23" s="53">
        <v>0</v>
      </c>
      <c r="M23" s="53">
        <v>0</v>
      </c>
      <c r="N23" s="53">
        <v>0</v>
      </c>
      <c r="O23" s="47">
        <f t="shared" si="0"/>
        <v>1767120</v>
      </c>
      <c r="P23" s="61">
        <v>218368</v>
      </c>
      <c r="Q23" s="55">
        <f>O23+P23</f>
        <v>1985488</v>
      </c>
      <c r="R23" s="2"/>
      <c r="S23" s="3"/>
      <c r="T23" s="3"/>
      <c r="U23" s="3"/>
      <c r="V23" s="3"/>
      <c r="W23" s="3"/>
      <c r="X23" s="3"/>
    </row>
    <row r="24" spans="1:29" ht="14.25" customHeight="1" x14ac:dyDescent="0.25">
      <c r="A24" s="13" t="s">
        <v>30</v>
      </c>
      <c r="B24" s="38">
        <v>2921743</v>
      </c>
      <c r="C24" s="38">
        <v>2252151</v>
      </c>
      <c r="D24" s="38">
        <v>3404828</v>
      </c>
      <c r="E24" s="53">
        <v>721043</v>
      </c>
      <c r="F24" s="53">
        <v>138494</v>
      </c>
      <c r="G24" s="53">
        <v>37052</v>
      </c>
      <c r="H24" s="53">
        <v>0</v>
      </c>
      <c r="I24" s="53">
        <v>0</v>
      </c>
      <c r="J24" s="53">
        <v>15831</v>
      </c>
      <c r="K24" s="53">
        <v>9960</v>
      </c>
      <c r="L24" s="53">
        <v>0</v>
      </c>
      <c r="M24" s="53">
        <v>0</v>
      </c>
      <c r="N24" s="53">
        <v>4245</v>
      </c>
      <c r="O24" s="47">
        <f t="shared" si="0"/>
        <v>9505347</v>
      </c>
      <c r="P24" s="61">
        <v>2811829</v>
      </c>
      <c r="Q24" s="55">
        <f>O24+P24</f>
        <v>12317176</v>
      </c>
      <c r="R24" s="2"/>
      <c r="S24" s="3"/>
      <c r="T24" s="3"/>
      <c r="U24" s="3"/>
      <c r="V24" s="3"/>
      <c r="W24" s="3"/>
      <c r="X24" s="3"/>
    </row>
    <row r="25" spans="1:29" ht="14.25" customHeight="1" x14ac:dyDescent="0.25">
      <c r="A25" s="15" t="s">
        <v>31</v>
      </c>
      <c r="B25" s="39">
        <v>10078323</v>
      </c>
      <c r="C25" s="39">
        <v>10530171</v>
      </c>
      <c r="D25" s="39">
        <v>6666160</v>
      </c>
      <c r="E25" s="54">
        <v>2072205</v>
      </c>
      <c r="F25" s="54">
        <v>350489</v>
      </c>
      <c r="G25" s="54">
        <v>123160</v>
      </c>
      <c r="H25" s="54">
        <v>168509</v>
      </c>
      <c r="I25" s="54">
        <v>138377</v>
      </c>
      <c r="J25" s="54">
        <v>46847</v>
      </c>
      <c r="K25" s="54">
        <v>114730</v>
      </c>
      <c r="L25" s="53">
        <v>108992</v>
      </c>
      <c r="M25" s="54">
        <v>54246</v>
      </c>
      <c r="N25" s="53">
        <v>19047</v>
      </c>
      <c r="O25" s="47">
        <f t="shared" si="0"/>
        <v>30471256</v>
      </c>
      <c r="P25" s="61">
        <v>3295415</v>
      </c>
      <c r="Q25" s="60">
        <f>O25+P25</f>
        <v>33766671</v>
      </c>
      <c r="R25" s="2"/>
      <c r="S25" s="2"/>
      <c r="T25" s="2"/>
      <c r="U25" s="2"/>
      <c r="V25" s="2"/>
      <c r="W25" s="2"/>
      <c r="X25" s="2"/>
    </row>
    <row r="26" spans="1:29" ht="14.25" customHeight="1" x14ac:dyDescent="0.25">
      <c r="A26" s="16" t="s">
        <v>32</v>
      </c>
      <c r="B26" s="40">
        <v>0</v>
      </c>
      <c r="C26" s="40">
        <v>0</v>
      </c>
      <c r="D26" s="40">
        <v>0</v>
      </c>
      <c r="E26" s="61">
        <v>305169</v>
      </c>
      <c r="F26" s="61">
        <v>2261</v>
      </c>
      <c r="G26" s="61">
        <v>0</v>
      </c>
      <c r="H26" s="61">
        <v>0</v>
      </c>
      <c r="I26" s="61">
        <v>0</v>
      </c>
      <c r="J26" s="61">
        <v>0</v>
      </c>
      <c r="K26" s="61">
        <v>2007</v>
      </c>
      <c r="L26" s="61">
        <v>0</v>
      </c>
      <c r="M26" s="61">
        <v>2236</v>
      </c>
      <c r="N26" s="61">
        <v>2290</v>
      </c>
      <c r="O26" s="47">
        <f t="shared" si="0"/>
        <v>313963</v>
      </c>
      <c r="P26" s="61">
        <v>0</v>
      </c>
      <c r="Q26" s="62">
        <f>O26+P26</f>
        <v>313963</v>
      </c>
      <c r="R26" s="2"/>
      <c r="S26" s="2"/>
      <c r="T26" s="2"/>
      <c r="U26" s="2"/>
      <c r="V26" s="2"/>
      <c r="W26" s="2"/>
      <c r="X26" s="2"/>
      <c r="Y26" s="2"/>
      <c r="Z26" s="2"/>
    </row>
    <row r="27" spans="1:29" ht="14.25" customHeight="1" x14ac:dyDescent="0.25">
      <c r="A27" s="16" t="s">
        <v>33</v>
      </c>
      <c r="B27" s="40">
        <f>B30-B28-B26-B21-B20-B19-B18</f>
        <v>283354</v>
      </c>
      <c r="C27" s="40">
        <f>C30-C28-C26-C21-C20-C19-C18</f>
        <v>1083121</v>
      </c>
      <c r="D27" s="40">
        <f t="shared" ref="D27:N27" si="8">D30-D28-D26-D21-D20-D19-D18</f>
        <v>258205</v>
      </c>
      <c r="E27" s="61">
        <f t="shared" si="8"/>
        <v>99309</v>
      </c>
      <c r="F27" s="61">
        <f t="shared" si="8"/>
        <v>25204</v>
      </c>
      <c r="G27" s="61">
        <f>G30-G28-G26-G21-G20-G19-G18</f>
        <v>13465</v>
      </c>
      <c r="H27" s="61">
        <f t="shared" si="8"/>
        <v>5601</v>
      </c>
      <c r="I27" s="61">
        <f t="shared" si="8"/>
        <v>6391</v>
      </c>
      <c r="J27" s="61">
        <f t="shared" si="8"/>
        <v>1596</v>
      </c>
      <c r="K27" s="61">
        <f t="shared" si="8"/>
        <v>4835</v>
      </c>
      <c r="L27" s="61">
        <f t="shared" si="8"/>
        <v>13550</v>
      </c>
      <c r="M27" s="61">
        <f t="shared" si="8"/>
        <v>749</v>
      </c>
      <c r="N27" s="61">
        <f t="shared" si="8"/>
        <v>5786</v>
      </c>
      <c r="O27" s="47">
        <f t="shared" si="0"/>
        <v>1801166</v>
      </c>
      <c r="P27" s="61">
        <f>P30-P28-P26-P21-P20-P19-P18</f>
        <v>1884623</v>
      </c>
      <c r="Q27" s="62">
        <f t="shared" ref="Q27" si="9">Q30-Q28-Q26-Q21-Q20-Q19-Q18</f>
        <v>3685789</v>
      </c>
      <c r="R27" s="2"/>
      <c r="S27" s="2"/>
      <c r="T27" s="2"/>
      <c r="U27" s="2"/>
      <c r="V27" s="2"/>
      <c r="W27" s="2"/>
      <c r="X27" s="2"/>
    </row>
    <row r="28" spans="1:29" ht="14.25" customHeight="1" x14ac:dyDescent="0.25">
      <c r="A28" s="12" t="s">
        <v>34</v>
      </c>
      <c r="B28" s="37">
        <v>1400605</v>
      </c>
      <c r="C28" s="37">
        <v>630751</v>
      </c>
      <c r="D28" s="37">
        <v>1194368</v>
      </c>
      <c r="E28" s="51">
        <v>556827</v>
      </c>
      <c r="F28" s="51">
        <v>61349</v>
      </c>
      <c r="G28" s="51">
        <v>17642</v>
      </c>
      <c r="H28" s="51">
        <v>30749</v>
      </c>
      <c r="I28" s="51">
        <v>26350</v>
      </c>
      <c r="J28" s="51">
        <v>12611</v>
      </c>
      <c r="K28" s="51">
        <v>8590</v>
      </c>
      <c r="L28" s="51">
        <v>14389</v>
      </c>
      <c r="M28" s="51">
        <v>6537</v>
      </c>
      <c r="N28" s="51">
        <v>766</v>
      </c>
      <c r="O28" s="47">
        <f t="shared" si="0"/>
        <v>3961534</v>
      </c>
      <c r="P28" s="61">
        <v>244898</v>
      </c>
      <c r="Q28" s="52">
        <f>O28+P28</f>
        <v>4206432</v>
      </c>
      <c r="R28" s="2"/>
      <c r="S28" s="2"/>
      <c r="T28" s="2"/>
      <c r="U28" s="2"/>
      <c r="V28" s="2"/>
      <c r="W28" s="2"/>
      <c r="X28" s="2"/>
    </row>
    <row r="29" spans="1:29" ht="14.25" customHeight="1" x14ac:dyDescent="0.25">
      <c r="A29" s="13" t="s">
        <v>35</v>
      </c>
      <c r="B29" s="38">
        <v>175089</v>
      </c>
      <c r="C29" s="38">
        <v>45256</v>
      </c>
      <c r="D29" s="38">
        <v>156714</v>
      </c>
      <c r="E29" s="53">
        <v>42976</v>
      </c>
      <c r="F29" s="53">
        <v>4623</v>
      </c>
      <c r="G29" s="53">
        <v>1760</v>
      </c>
      <c r="H29" s="53">
        <v>-209</v>
      </c>
      <c r="I29" s="53">
        <v>1450</v>
      </c>
      <c r="J29" s="53">
        <v>636</v>
      </c>
      <c r="K29" s="53">
        <v>-595</v>
      </c>
      <c r="L29" s="53">
        <v>-3405</v>
      </c>
      <c r="M29" s="53">
        <v>-340</v>
      </c>
      <c r="N29" s="53">
        <v>-2013</v>
      </c>
      <c r="O29" s="47">
        <f t="shared" si="0"/>
        <v>421942</v>
      </c>
      <c r="P29" s="61">
        <v>98544</v>
      </c>
      <c r="Q29" s="55">
        <f>O29+P29</f>
        <v>520486</v>
      </c>
      <c r="R29" s="2"/>
      <c r="S29" s="4"/>
      <c r="T29" s="4"/>
      <c r="U29" s="4"/>
      <c r="V29" s="4"/>
      <c r="W29" s="4"/>
      <c r="X29" s="4"/>
    </row>
    <row r="30" spans="1:29" s="6" customFormat="1" ht="14.25" customHeight="1" x14ac:dyDescent="0.2">
      <c r="A30" s="17" t="s">
        <v>36</v>
      </c>
      <c r="B30" s="41">
        <v>18328893</v>
      </c>
      <c r="C30" s="41">
        <v>14935092</v>
      </c>
      <c r="D30" s="41">
        <v>13392629</v>
      </c>
      <c r="E30" s="63">
        <v>4844840</v>
      </c>
      <c r="F30" s="63">
        <v>582798</v>
      </c>
      <c r="G30" s="63">
        <v>311570</v>
      </c>
      <c r="H30" s="63">
        <v>206890</v>
      </c>
      <c r="I30" s="63">
        <v>171118</v>
      </c>
      <c r="J30" s="63">
        <v>151188</v>
      </c>
      <c r="K30" s="63">
        <v>142105</v>
      </c>
      <c r="L30" s="63">
        <v>136931</v>
      </c>
      <c r="M30" s="63">
        <v>63768</v>
      </c>
      <c r="N30" s="63">
        <v>32134</v>
      </c>
      <c r="O30" s="47">
        <f t="shared" si="0"/>
        <v>53299956</v>
      </c>
      <c r="P30" s="63">
        <v>11020696</v>
      </c>
      <c r="Q30" s="62">
        <v>64320652</v>
      </c>
      <c r="R30" s="2"/>
    </row>
    <row r="31" spans="1:29" s="6" customFormat="1" ht="14.25" customHeight="1" x14ac:dyDescent="0.2">
      <c r="A31" s="18"/>
      <c r="B31" s="19"/>
      <c r="C31" s="19"/>
      <c r="D31" s="19"/>
      <c r="E31" s="19"/>
      <c r="F31" s="19"/>
      <c r="G31" s="19"/>
      <c r="H31" s="19"/>
      <c r="I31" s="19"/>
      <c r="J31" s="19"/>
      <c r="K31" s="19"/>
      <c r="L31" s="19"/>
      <c r="M31" s="19"/>
      <c r="N31" s="19"/>
      <c r="O31" s="19"/>
      <c r="P31" s="20"/>
      <c r="Q31" s="20"/>
    </row>
    <row r="32" spans="1:29" s="6" customFormat="1" ht="14.25" customHeight="1" x14ac:dyDescent="0.2">
      <c r="A32" s="21" t="s">
        <v>37</v>
      </c>
      <c r="B32" s="22"/>
      <c r="C32" s="22"/>
      <c r="D32" s="22"/>
      <c r="E32" s="22"/>
      <c r="F32" s="22"/>
      <c r="G32" s="22"/>
      <c r="H32" s="22"/>
      <c r="I32" s="22"/>
      <c r="J32" s="22"/>
      <c r="K32" s="22"/>
      <c r="L32" s="22"/>
      <c r="M32" s="22"/>
      <c r="N32" s="22"/>
      <c r="O32" s="22"/>
      <c r="P32" s="22"/>
      <c r="Q32" s="23"/>
    </row>
    <row r="33" spans="1:19" s="6" customFormat="1" ht="14.25" customHeight="1" x14ac:dyDescent="0.2">
      <c r="A33" s="24" t="s">
        <v>38</v>
      </c>
      <c r="B33" s="42">
        <v>19.38</v>
      </c>
      <c r="C33" s="42">
        <v>22.94</v>
      </c>
      <c r="D33" s="42">
        <v>19.440000000000001</v>
      </c>
      <c r="E33" s="42">
        <v>20.010000000000002</v>
      </c>
      <c r="F33" s="42">
        <v>19.87</v>
      </c>
      <c r="G33" s="42">
        <v>19.18</v>
      </c>
      <c r="H33" s="42">
        <v>13.77</v>
      </c>
      <c r="I33" s="42">
        <v>19.34</v>
      </c>
      <c r="J33" s="43">
        <v>17.100000000000001</v>
      </c>
      <c r="K33" s="42">
        <v>19.18</v>
      </c>
      <c r="L33" s="42">
        <v>28.57</v>
      </c>
      <c r="M33" s="64">
        <v>11.18</v>
      </c>
      <c r="N33" s="42">
        <v>1.44</v>
      </c>
      <c r="O33" s="42">
        <v>19.96</v>
      </c>
      <c r="P33" s="42" t="s">
        <v>39</v>
      </c>
      <c r="Q33" s="42" t="s">
        <v>39</v>
      </c>
    </row>
    <row r="34" spans="1:19" s="6" customFormat="1" ht="14.25" customHeight="1" x14ac:dyDescent="0.2">
      <c r="A34" s="24" t="s">
        <v>40</v>
      </c>
      <c r="B34" s="42">
        <v>14.04</v>
      </c>
      <c r="C34" s="42">
        <v>13.72</v>
      </c>
      <c r="D34" s="42">
        <v>17.09</v>
      </c>
      <c r="E34" s="42">
        <v>14.15</v>
      </c>
      <c r="F34" s="42">
        <v>19.87</v>
      </c>
      <c r="G34" s="42">
        <v>19.829999999999998</v>
      </c>
      <c r="H34" s="42">
        <v>32.729999999999997</v>
      </c>
      <c r="I34" s="42">
        <v>0.52</v>
      </c>
      <c r="J34" s="42">
        <v>21.44</v>
      </c>
      <c r="K34" s="42">
        <v>19</v>
      </c>
      <c r="L34" s="42">
        <v>49.66</v>
      </c>
      <c r="M34" s="42">
        <v>1.04</v>
      </c>
      <c r="N34" s="42">
        <v>796.28</v>
      </c>
      <c r="O34" s="42">
        <v>0</v>
      </c>
      <c r="P34" s="42" t="s">
        <v>39</v>
      </c>
      <c r="Q34" s="42" t="s">
        <v>39</v>
      </c>
    </row>
    <row r="35" spans="1:19" s="6" customFormat="1" ht="14.25" customHeight="1" x14ac:dyDescent="0.2">
      <c r="A35" s="24" t="s">
        <v>41</v>
      </c>
      <c r="B35" s="42">
        <v>386.47</v>
      </c>
      <c r="C35" s="42">
        <v>751.3</v>
      </c>
      <c r="D35" s="42">
        <v>164.89</v>
      </c>
      <c r="E35" s="42">
        <v>198.88</v>
      </c>
      <c r="F35" s="42">
        <v>374.13</v>
      </c>
      <c r="G35" s="42">
        <v>153.97</v>
      </c>
      <c r="H35" s="42">
        <v>933.48</v>
      </c>
      <c r="I35" s="42">
        <v>384.04</v>
      </c>
      <c r="J35" s="42">
        <v>170.97</v>
      </c>
      <c r="K35" s="42">
        <v>239.4</v>
      </c>
      <c r="L35" s="42">
        <v>10854.36</v>
      </c>
      <c r="M35" s="42">
        <v>149.69999999999999</v>
      </c>
      <c r="N35" s="46">
        <v>137.22999999999999</v>
      </c>
      <c r="O35" s="42">
        <v>390.21</v>
      </c>
      <c r="P35" s="42" t="s">
        <v>39</v>
      </c>
      <c r="Q35" s="42" t="s">
        <v>39</v>
      </c>
    </row>
    <row r="36" spans="1:19" s="6" customFormat="1" ht="14.25" customHeight="1" x14ac:dyDescent="0.2">
      <c r="A36" s="24" t="s">
        <v>42</v>
      </c>
      <c r="B36" s="42">
        <v>219.36</v>
      </c>
      <c r="C36" s="42">
        <v>365.94</v>
      </c>
      <c r="D36" s="42">
        <v>129.41</v>
      </c>
      <c r="E36" s="42">
        <v>134.9</v>
      </c>
      <c r="F36" s="42">
        <v>166.06</v>
      </c>
      <c r="G36" s="42">
        <v>193.17</v>
      </c>
      <c r="H36" s="42">
        <v>180.31</v>
      </c>
      <c r="I36" s="42">
        <v>151.15</v>
      </c>
      <c r="J36" s="42">
        <v>212.55</v>
      </c>
      <c r="K36" s="42">
        <v>213.58</v>
      </c>
      <c r="L36" s="42">
        <v>196.34</v>
      </c>
      <c r="M36" s="42">
        <v>137.94</v>
      </c>
      <c r="N36" s="42">
        <v>143.02000000000001</v>
      </c>
      <c r="O36" s="42">
        <v>196.53</v>
      </c>
      <c r="P36" s="42" t="s">
        <v>39</v>
      </c>
      <c r="Q36" s="42" t="s">
        <v>39</v>
      </c>
    </row>
    <row r="37" spans="1:19" s="6" customFormat="1" ht="14.25" customHeight="1" x14ac:dyDescent="0.2">
      <c r="A37" s="24" t="s">
        <v>43</v>
      </c>
      <c r="B37" s="42">
        <v>6.26</v>
      </c>
      <c r="C37" s="42">
        <v>4.0599999999999996</v>
      </c>
      <c r="D37" s="42">
        <v>7.05</v>
      </c>
      <c r="E37" s="42">
        <v>8.58</v>
      </c>
      <c r="F37" s="42">
        <v>9.0299999999999994</v>
      </c>
      <c r="G37" s="42">
        <v>4.51</v>
      </c>
      <c r="H37" s="42">
        <v>6.59</v>
      </c>
      <c r="I37" s="42">
        <v>14.48</v>
      </c>
      <c r="J37" s="42">
        <v>6.21</v>
      </c>
      <c r="K37" s="42">
        <v>4.51</v>
      </c>
      <c r="L37" s="42">
        <v>9.1</v>
      </c>
      <c r="M37" s="42">
        <v>5.87</v>
      </c>
      <c r="N37" s="42">
        <v>0.6</v>
      </c>
      <c r="O37" s="42">
        <v>6.16</v>
      </c>
      <c r="P37" s="42" t="s">
        <v>39</v>
      </c>
      <c r="Q37" s="42" t="s">
        <v>39</v>
      </c>
    </row>
    <row r="38" spans="1:19" s="6" customFormat="1" ht="14.25" customHeight="1" x14ac:dyDescent="0.2">
      <c r="A38" s="18"/>
      <c r="B38" s="19"/>
      <c r="C38" s="19"/>
      <c r="D38" s="19"/>
      <c r="E38" s="19"/>
      <c r="F38" s="19"/>
      <c r="G38" s="19"/>
      <c r="H38" s="19"/>
      <c r="I38" s="19"/>
      <c r="J38" s="19"/>
      <c r="K38" s="19"/>
      <c r="L38" s="19"/>
      <c r="M38" s="19"/>
      <c r="N38" s="19"/>
      <c r="O38" s="19"/>
      <c r="P38" s="20"/>
      <c r="Q38" s="20"/>
    </row>
    <row r="39" spans="1:19" s="6" customFormat="1" ht="14.25" customHeight="1" x14ac:dyDescent="0.2">
      <c r="A39" s="21" t="s">
        <v>44</v>
      </c>
      <c r="B39" s="22"/>
      <c r="C39" s="22"/>
      <c r="D39" s="22"/>
      <c r="E39" s="22"/>
      <c r="F39" s="22"/>
      <c r="G39" s="22"/>
      <c r="H39" s="22"/>
      <c r="I39" s="22"/>
      <c r="J39" s="22"/>
      <c r="K39" s="22"/>
      <c r="L39" s="22"/>
      <c r="M39" s="22"/>
      <c r="N39" s="22"/>
      <c r="O39" s="22"/>
      <c r="P39" s="22"/>
      <c r="Q39" s="23"/>
    </row>
    <row r="40" spans="1:19" s="6" customFormat="1" ht="14.25" customHeight="1" x14ac:dyDescent="0.2">
      <c r="A40" s="24" t="s">
        <v>45</v>
      </c>
      <c r="B40" s="42">
        <v>1.9</v>
      </c>
      <c r="C40" s="42">
        <v>0.67</v>
      </c>
      <c r="D40" s="42">
        <v>2.2999999999999998</v>
      </c>
      <c r="E40" s="42">
        <v>1.81</v>
      </c>
      <c r="F40" s="42">
        <v>1.6</v>
      </c>
      <c r="G40" s="42">
        <v>1.26</v>
      </c>
      <c r="H40" s="42">
        <v>-0.2</v>
      </c>
      <c r="I40" s="42">
        <v>1.73</v>
      </c>
      <c r="J40" s="42">
        <v>0.88</v>
      </c>
      <c r="K40" s="42">
        <v>-0.92</v>
      </c>
      <c r="L40" s="42">
        <v>-5.73</v>
      </c>
      <c r="M40" s="42">
        <v>-1.26</v>
      </c>
      <c r="N40" s="42">
        <v>-13.11</v>
      </c>
      <c r="O40" s="42">
        <v>1.62</v>
      </c>
      <c r="P40" s="42">
        <v>1.79</v>
      </c>
      <c r="Q40" s="42">
        <v>1.65</v>
      </c>
    </row>
    <row r="41" spans="1:19" s="6" customFormat="1" ht="14.25" customHeight="1" x14ac:dyDescent="0.2">
      <c r="A41" s="24" t="s">
        <v>46</v>
      </c>
      <c r="B41" s="42">
        <v>24.65</v>
      </c>
      <c r="C41" s="42">
        <v>15.28</v>
      </c>
      <c r="D41" s="42">
        <v>26</v>
      </c>
      <c r="E41" s="42">
        <v>15.61</v>
      </c>
      <c r="F41" s="42">
        <v>15.39</v>
      </c>
      <c r="G41" s="42">
        <v>22.33</v>
      </c>
      <c r="H41" s="42">
        <v>-1.35</v>
      </c>
      <c r="I41" s="42">
        <v>11.31</v>
      </c>
      <c r="J41" s="42">
        <v>10.19</v>
      </c>
      <c r="K41" s="42">
        <v>-14.88</v>
      </c>
      <c r="L41" s="42">
        <v>-44.9</v>
      </c>
      <c r="M41" s="42">
        <v>-10.14</v>
      </c>
      <c r="N41" s="42">
        <v>-254.49</v>
      </c>
      <c r="O41" s="42">
        <v>21.39</v>
      </c>
      <c r="P41" s="42" t="s">
        <v>39</v>
      </c>
      <c r="Q41" s="42" t="s">
        <v>39</v>
      </c>
    </row>
    <row r="42" spans="1:19" s="6" customFormat="1" ht="14.25" customHeight="1" x14ac:dyDescent="0.2">
      <c r="A42" s="18"/>
      <c r="B42" s="19"/>
      <c r="C42" s="19"/>
      <c r="D42" s="44"/>
      <c r="E42" s="44"/>
      <c r="F42" s="44"/>
      <c r="G42" s="44"/>
      <c r="H42" s="44"/>
      <c r="I42" s="44"/>
      <c r="J42" s="44"/>
      <c r="K42" s="44"/>
      <c r="L42" s="44"/>
      <c r="M42" s="44"/>
      <c r="N42" s="44"/>
      <c r="O42" s="44"/>
      <c r="P42" s="45"/>
      <c r="Q42" s="45"/>
    </row>
    <row r="43" spans="1:19" s="6" customFormat="1" x14ac:dyDescent="0.2">
      <c r="A43" s="21" t="s">
        <v>47</v>
      </c>
      <c r="B43" s="22"/>
      <c r="C43" s="22"/>
      <c r="D43" s="22"/>
      <c r="E43" s="22"/>
      <c r="F43" s="22"/>
      <c r="G43" s="22"/>
      <c r="H43" s="22"/>
      <c r="I43" s="29"/>
      <c r="J43" s="30"/>
      <c r="K43" s="29"/>
      <c r="L43" s="22"/>
      <c r="M43" s="22"/>
      <c r="N43" s="22"/>
      <c r="O43" s="22"/>
      <c r="P43" s="22"/>
      <c r="Q43" s="23"/>
    </row>
    <row r="44" spans="1:19" s="6" customFormat="1" ht="14.25" customHeight="1" x14ac:dyDescent="0.2">
      <c r="A44" s="24" t="s">
        <v>48</v>
      </c>
      <c r="B44" s="31" t="s">
        <v>49</v>
      </c>
      <c r="C44" s="31" t="s">
        <v>49</v>
      </c>
      <c r="D44" s="31" t="s">
        <v>49</v>
      </c>
      <c r="E44" s="31" t="s">
        <v>49</v>
      </c>
      <c r="F44" s="31" t="s">
        <v>49</v>
      </c>
      <c r="G44" s="32" t="s">
        <v>49</v>
      </c>
      <c r="H44" s="31" t="s">
        <v>49</v>
      </c>
      <c r="I44" s="31" t="s">
        <v>49</v>
      </c>
      <c r="J44" s="32" t="s">
        <v>49</v>
      </c>
      <c r="K44" s="32" t="s">
        <v>49</v>
      </c>
      <c r="L44" s="33" t="s">
        <v>49</v>
      </c>
      <c r="M44" s="31" t="s">
        <v>49</v>
      </c>
      <c r="N44" s="33" t="s">
        <v>49</v>
      </c>
      <c r="O44" s="34" t="s">
        <v>39</v>
      </c>
      <c r="P44" s="34" t="s">
        <v>39</v>
      </c>
      <c r="Q44" s="31" t="s">
        <v>50</v>
      </c>
    </row>
    <row r="45" spans="1:19" ht="14.1" customHeight="1" x14ac:dyDescent="0.25">
      <c r="A45" s="24" t="s">
        <v>51</v>
      </c>
      <c r="B45" s="31" t="s">
        <v>52</v>
      </c>
      <c r="C45" s="31" t="s">
        <v>52</v>
      </c>
      <c r="D45" s="31" t="s">
        <v>52</v>
      </c>
      <c r="E45" s="31" t="s">
        <v>52</v>
      </c>
      <c r="F45" s="31" t="s">
        <v>52</v>
      </c>
      <c r="G45" s="32" t="s">
        <v>52</v>
      </c>
      <c r="H45" s="31" t="s">
        <v>52</v>
      </c>
      <c r="I45" s="31" t="s">
        <v>52</v>
      </c>
      <c r="J45" s="32" t="s">
        <v>52</v>
      </c>
      <c r="K45" s="32" t="s">
        <v>52</v>
      </c>
      <c r="L45" s="31" t="s">
        <v>52</v>
      </c>
      <c r="M45" s="31" t="s">
        <v>52</v>
      </c>
      <c r="N45" s="33" t="s">
        <v>52</v>
      </c>
      <c r="O45" s="34" t="s">
        <v>39</v>
      </c>
      <c r="P45" s="34" t="s">
        <v>39</v>
      </c>
      <c r="Q45" s="34" t="s">
        <v>39</v>
      </c>
      <c r="R45" s="1"/>
      <c r="S45" s="1"/>
    </row>
    <row r="46" spans="1:19"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53</v>
      </c>
      <c r="B47" s="25"/>
      <c r="C47" s="26"/>
      <c r="D47" s="26"/>
      <c r="E47" s="26"/>
      <c r="F47" s="26"/>
      <c r="G47" s="26"/>
      <c r="H47" s="26"/>
      <c r="I47" s="26"/>
      <c r="J47" s="26"/>
      <c r="K47" s="26"/>
      <c r="L47" s="26"/>
      <c r="M47" s="26"/>
      <c r="N47" s="26"/>
      <c r="O47" s="26"/>
      <c r="P47" s="26"/>
      <c r="Q47" s="26"/>
      <c r="R47" s="26"/>
      <c r="S47" s="26"/>
    </row>
    <row r="48" spans="1:19" ht="31.5" customHeight="1" x14ac:dyDescent="0.25">
      <c r="A48" s="69" t="s">
        <v>54</v>
      </c>
      <c r="B48" s="69"/>
      <c r="C48" s="69"/>
      <c r="D48" s="69"/>
      <c r="E48" s="69"/>
      <c r="F48" s="69"/>
      <c r="G48" s="69"/>
      <c r="H48" s="69"/>
      <c r="I48" s="69"/>
      <c r="J48" s="69"/>
      <c r="K48" s="69"/>
      <c r="L48" s="69"/>
      <c r="M48" s="69"/>
      <c r="N48" s="69"/>
      <c r="O48" s="69"/>
      <c r="P48" s="69"/>
      <c r="Q48" s="69"/>
      <c r="R48" s="69"/>
      <c r="S48" s="69"/>
    </row>
    <row r="49" spans="1:19" ht="25.5" customHeight="1" x14ac:dyDescent="0.25">
      <c r="A49" s="65" t="s">
        <v>55</v>
      </c>
      <c r="B49" s="65"/>
      <c r="C49" s="65"/>
      <c r="D49" s="65"/>
      <c r="E49" s="65"/>
      <c r="F49" s="65"/>
      <c r="G49" s="65"/>
      <c r="H49" s="65"/>
      <c r="I49" s="65"/>
      <c r="J49" s="65"/>
      <c r="K49" s="65"/>
      <c r="L49" s="65"/>
      <c r="M49" s="65"/>
      <c r="N49" s="65"/>
      <c r="O49" s="65"/>
      <c r="P49" s="65"/>
      <c r="Q49" s="65"/>
      <c r="R49" s="65"/>
      <c r="S49" s="65"/>
    </row>
    <row r="50" spans="1:19" ht="26.1" customHeight="1" x14ac:dyDescent="0.25">
      <c r="A50" s="65" t="s">
        <v>56</v>
      </c>
      <c r="B50" s="65"/>
      <c r="C50" s="65"/>
      <c r="D50" s="65"/>
      <c r="E50" s="65"/>
      <c r="F50" s="65"/>
      <c r="G50" s="65"/>
      <c r="H50" s="65"/>
      <c r="I50" s="65"/>
      <c r="J50" s="65"/>
      <c r="K50" s="65"/>
      <c r="L50" s="65"/>
      <c r="M50" s="65"/>
      <c r="N50" s="65"/>
      <c r="O50" s="65"/>
      <c r="P50" s="65"/>
      <c r="Q50" s="65"/>
      <c r="R50" s="65"/>
      <c r="S50" s="65"/>
    </row>
    <row r="51" spans="1:19" ht="12.6" customHeight="1" x14ac:dyDescent="0.25">
      <c r="A51" s="28" t="s">
        <v>57</v>
      </c>
      <c r="B51" s="28"/>
      <c r="C51" s="28"/>
      <c r="D51" s="28"/>
      <c r="E51" s="28"/>
      <c r="F51" s="28"/>
      <c r="G51" s="28"/>
      <c r="H51" s="28"/>
      <c r="I51" s="28"/>
      <c r="J51" s="28"/>
      <c r="K51" s="28"/>
      <c r="L51" s="28"/>
      <c r="M51" s="28"/>
      <c r="N51" s="28"/>
      <c r="O51" s="28"/>
      <c r="P51" s="28"/>
      <c r="Q51" s="28"/>
      <c r="R51" s="28"/>
      <c r="S51" s="28"/>
    </row>
    <row r="52" spans="1:19" ht="12.6" customHeight="1" x14ac:dyDescent="0.25">
      <c r="A52" s="70" t="s">
        <v>58</v>
      </c>
      <c r="B52" s="70"/>
      <c r="C52" s="70"/>
      <c r="D52" s="70"/>
      <c r="E52" s="70"/>
      <c r="F52" s="70"/>
      <c r="G52" s="70"/>
      <c r="H52" s="70"/>
      <c r="I52" s="70"/>
      <c r="J52" s="70"/>
      <c r="K52" s="70"/>
      <c r="L52" s="70"/>
      <c r="M52" s="70"/>
      <c r="N52" s="70"/>
      <c r="O52" s="70"/>
      <c r="P52" s="70"/>
      <c r="Q52" s="70"/>
      <c r="R52" s="70"/>
      <c r="S52" s="70"/>
    </row>
    <row r="53" spans="1:19" ht="12.6" customHeight="1" x14ac:dyDescent="0.25">
      <c r="A53" s="70" t="s">
        <v>59</v>
      </c>
      <c r="B53" s="70"/>
      <c r="C53" s="70"/>
      <c r="D53" s="70"/>
      <c r="E53" s="70"/>
      <c r="F53" s="70"/>
      <c r="G53" s="70"/>
      <c r="H53" s="70"/>
      <c r="I53" s="70"/>
      <c r="J53" s="70"/>
      <c r="K53" s="70"/>
      <c r="L53" s="70"/>
      <c r="M53" s="70"/>
      <c r="N53" s="70"/>
      <c r="O53" s="70"/>
      <c r="P53" s="70"/>
      <c r="Q53" s="70"/>
      <c r="R53" s="70"/>
      <c r="S53" s="70"/>
    </row>
    <row r="54" spans="1:19" ht="12.6" customHeight="1" x14ac:dyDescent="0.25">
      <c r="A54" s="66" t="s">
        <v>60</v>
      </c>
      <c r="B54" s="66"/>
      <c r="C54" s="66"/>
      <c r="D54" s="66"/>
      <c r="E54" s="66"/>
      <c r="F54" s="66"/>
      <c r="G54" s="66"/>
      <c r="H54" s="66"/>
      <c r="I54" s="66"/>
      <c r="J54" s="66"/>
      <c r="K54" s="66"/>
      <c r="L54" s="66"/>
      <c r="M54" s="66"/>
      <c r="N54" s="66"/>
      <c r="O54" s="66"/>
      <c r="P54" s="66"/>
      <c r="Q54" s="66"/>
      <c r="R54" s="66"/>
      <c r="S54" s="66"/>
    </row>
    <row r="55" spans="1:19" ht="26.1" customHeight="1" x14ac:dyDescent="0.25">
      <c r="A55" s="67" t="s">
        <v>61</v>
      </c>
      <c r="B55" s="67"/>
      <c r="C55" s="67"/>
      <c r="D55" s="67"/>
      <c r="E55" s="67"/>
      <c r="F55" s="67"/>
      <c r="G55" s="67"/>
      <c r="H55" s="67"/>
      <c r="I55" s="67"/>
      <c r="J55" s="67"/>
      <c r="K55" s="67"/>
      <c r="L55" s="67"/>
      <c r="M55" s="67"/>
      <c r="N55" s="67"/>
      <c r="O55" s="67"/>
      <c r="P55" s="67"/>
      <c r="Q55" s="67"/>
      <c r="R55" s="67"/>
      <c r="S55" s="67"/>
    </row>
  </sheetData>
  <mergeCells count="9">
    <mergeCell ref="A50:S50"/>
    <mergeCell ref="A54:S54"/>
    <mergeCell ref="A55:S55"/>
    <mergeCell ref="A1:S1"/>
    <mergeCell ref="A48:S48"/>
    <mergeCell ref="A49:S49"/>
    <mergeCell ref="A52:S52"/>
    <mergeCell ref="A53:S53"/>
    <mergeCell ref="A2:S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K45" r:id="rId8" display="Licencija" xr:uid="{A9B0BD5D-5AF1-4F15-B0C9-D98C4A70747F}"/>
    <hyperlink ref="K44" r:id="rId9" display="Nuomonė" xr:uid="{7BE5CB8B-158C-4D8D-A5EC-B54F90223220}"/>
    <hyperlink ref="F45" r:id="rId10" xr:uid="{03908AD4-E4D0-4000-A510-EA58E8C5575C}"/>
    <hyperlink ref="F44" r:id="rId11" xr:uid="{4AF6AA96-7050-4E4E-BE0C-A8EED9E8D3BA}"/>
    <hyperlink ref="H44" r:id="rId12" xr:uid="{33A12760-C291-453E-AA12-D21C2452D883}"/>
    <hyperlink ref="H45" r:id="rId13" xr:uid="{5A9CEAF9-5BF6-4FE6-8885-54867E2C4EE2}"/>
    <hyperlink ref="G44" r:id="rId14" xr:uid="{F2153E25-A92D-4CAA-BB50-55988BF55211}"/>
    <hyperlink ref="G45" r:id="rId15" xr:uid="{F2C86330-2F92-44ED-B773-4D907EB8AA46}"/>
    <hyperlink ref="I45" r:id="rId16" xr:uid="{7306EF98-E593-45BD-9464-DE934522C4A5}"/>
    <hyperlink ref="I44" r:id="rId17" xr:uid="{209B06D3-867E-4CCB-AD56-C998556AD471}"/>
    <hyperlink ref="E45" r:id="rId18" xr:uid="{C7DF603E-0F4B-4ED2-9B1F-57FFA7F6E12C}"/>
    <hyperlink ref="E44" r:id="rId19" xr:uid="{9A9FD0C4-20F2-4048-A8BF-C6E6BB91EE14}"/>
    <hyperlink ref="D44" r:id="rId20" xr:uid="{566D2226-E8A3-4DE5-A319-ACBABEBD88B7}"/>
    <hyperlink ref="D45" r:id="rId21" xr:uid="{5F0CC070-14C0-4E63-A89D-BE04ECF118D2}"/>
    <hyperlink ref="N45" r:id="rId22" xr:uid="{4FD64C6C-84AC-457A-B7F0-4528554241B5}"/>
    <hyperlink ref="N44" r:id="rId23" xr:uid="{90369CB8-33F2-4695-A6DC-B770F6433E1A}"/>
    <hyperlink ref="J45" r:id="rId24" xr:uid="{61A74676-7477-49DD-AB4E-5388E42403B3}"/>
    <hyperlink ref="J44" r:id="rId25" xr:uid="{955F1179-38CB-4D25-A00A-74185BE3AB88}"/>
    <hyperlink ref="M45" r:id="rId26" xr:uid="{A3F01924-FB52-42D9-8535-27A382B3418A}"/>
    <hyperlink ref="M44" r:id="rId27" xr:uid="{1D095838-F911-4F23-AEE9-1044BCC8B332}"/>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14F45C-A575-4729-A3E9-C47A9CB227EE}">
  <ds:schemaRefs>
    <ds:schemaRef ds:uri="http://purl.org/dc/terms/"/>
    <ds:schemaRef ds:uri="http://purl.org/dc/dcmitype/"/>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7e70b6e7-6ced-4e27-8b0d-f5e23f436c13"/>
  </ds:schemaRefs>
</ds:datastoreItem>
</file>

<file path=customXml/itemProps2.xml><?xml version="1.0" encoding="utf-8"?>
<ds:datastoreItem xmlns:ds="http://schemas.openxmlformats.org/officeDocument/2006/customXml" ds:itemID="{012A1DD3-F82F-4EBC-A335-E0D3D1582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1344F6-1BF5-47A1-9ECD-B36793AA2C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2024-11-20T11:40:39Z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