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4-01\"/>
    </mc:Choice>
  </mc:AlternateContent>
  <xr:revisionPtr revIDLastSave="0" documentId="13_ncr:1_{D4F07A7F-ACFD-49FC-B785-9F75BE4B9908}" xr6:coauthVersionLast="47" xr6:coauthVersionMax="47" xr10:uidLastSave="{00000000-0000-0000-0000-000000000000}"/>
  <bookViews>
    <workbookView xWindow="-110" yWindow="-110" windowWidth="19420" windowHeight="10420" xr2:uid="{00000000-000D-0000-FFFF-FFFF00000000}"/>
  </bookViews>
  <sheets>
    <sheet name="Q1 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1" i="1" l="1"/>
  <c r="P27" i="1" s="1"/>
  <c r="O30" i="1"/>
  <c r="Q30" i="1" s="1"/>
  <c r="Q27" i="1" s="1"/>
  <c r="Q29" i="1"/>
  <c r="O29" i="1"/>
  <c r="O28" i="1"/>
  <c r="Q28" i="1" s="1"/>
  <c r="L27" i="1"/>
  <c r="G27" i="1"/>
  <c r="D27" i="1"/>
  <c r="Q26" i="1"/>
  <c r="O26" i="1"/>
  <c r="Q25" i="1"/>
  <c r="O25" i="1"/>
  <c r="O24" i="1"/>
  <c r="Q24" i="1" s="1"/>
  <c r="O23" i="1"/>
  <c r="Q23" i="1" s="1"/>
  <c r="Q21" i="1" s="1"/>
  <c r="Q22" i="1"/>
  <c r="O22" i="1"/>
  <c r="N21" i="1"/>
  <c r="M21" i="1"/>
  <c r="M27" i="1" s="1"/>
  <c r="L21" i="1"/>
  <c r="K21" i="1"/>
  <c r="K27" i="1" s="1"/>
  <c r="J21" i="1"/>
  <c r="J27" i="1" s="1"/>
  <c r="I21" i="1"/>
  <c r="I27" i="1" s="1"/>
  <c r="H21" i="1"/>
  <c r="H27" i="1" s="1"/>
  <c r="G21" i="1"/>
  <c r="F21" i="1"/>
  <c r="F27" i="1" s="1"/>
  <c r="E21" i="1"/>
  <c r="E27" i="1" s="1"/>
  <c r="D21" i="1"/>
  <c r="C21" i="1"/>
  <c r="C27" i="1" s="1"/>
  <c r="B21" i="1"/>
  <c r="O21" i="1" s="1"/>
  <c r="O20" i="1"/>
  <c r="Q20" i="1" s="1"/>
  <c r="O19" i="1"/>
  <c r="Q19" i="1" s="1"/>
  <c r="Q18" i="1"/>
  <c r="O18" i="1"/>
  <c r="O17" i="1"/>
  <c r="Q17" i="1" s="1"/>
  <c r="N16" i="1"/>
  <c r="M16" i="1"/>
  <c r="F16" i="1"/>
  <c r="E16" i="1"/>
  <c r="O15" i="1"/>
  <c r="Q15" i="1" s="1"/>
  <c r="O14" i="1"/>
  <c r="Q14" i="1" s="1"/>
  <c r="Q13" i="1"/>
  <c r="O13" i="1"/>
  <c r="O12" i="1"/>
  <c r="Q12" i="1" s="1"/>
  <c r="O11" i="1"/>
  <c r="Q11" i="1" s="1"/>
  <c r="P10" i="1"/>
  <c r="P16" i="1" s="1"/>
  <c r="N10" i="1"/>
  <c r="M10" i="1"/>
  <c r="L10" i="1"/>
  <c r="L16" i="1" s="1"/>
  <c r="K10" i="1"/>
  <c r="K16" i="1" s="1"/>
  <c r="J10" i="1"/>
  <c r="J16" i="1" s="1"/>
  <c r="I10" i="1"/>
  <c r="I16" i="1" s="1"/>
  <c r="H10" i="1"/>
  <c r="H16" i="1" s="1"/>
  <c r="G10" i="1"/>
  <c r="G16" i="1" s="1"/>
  <c r="F10" i="1"/>
  <c r="E10" i="1"/>
  <c r="D10" i="1"/>
  <c r="D16" i="1" s="1"/>
  <c r="C10" i="1"/>
  <c r="C16" i="1" s="1"/>
  <c r="B10" i="1"/>
  <c r="B16" i="1" s="1"/>
  <c r="O9" i="1"/>
  <c r="Q9" i="1" s="1"/>
  <c r="Q8" i="1"/>
  <c r="O8" i="1"/>
  <c r="O7" i="1"/>
  <c r="Q7" i="1" s="1"/>
  <c r="O6" i="1"/>
  <c r="Q6" i="1" s="1"/>
  <c r="O5" i="1"/>
  <c r="Q5" i="1" s="1"/>
  <c r="Q4" i="1"/>
  <c r="O4" i="1"/>
  <c r="O16" i="1" l="1"/>
  <c r="Q10" i="1"/>
  <c r="Q16" i="1" s="1"/>
  <c r="B27" i="1"/>
  <c r="O27" i="1" s="1"/>
  <c r="O10" i="1"/>
</calcChain>
</file>

<file path=xl/sharedStrings.xml><?xml version="1.0" encoding="utf-8"?>
<sst xmlns="http://schemas.openxmlformats.org/spreadsheetml/2006/main" count="113" uniqueCount="71">
  <si>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</si>
  <si>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</si>
  <si>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</si>
  <si>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</si>
  <si>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</si>
  <si>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</si>
  <si>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</si>
  <si>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</si>
  <si>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</si>
  <si>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</si>
  <si>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</si>
  <si>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</si>
  <si>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</si>
  <si>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</si>
  <si>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</si>
  <si>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</si>
  <si>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</si>
  <si>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</si>
  <si>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</si>
  <si>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</si>
  <si>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</si>
  <si>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</si>
  <si>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</si>
  <si>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</si>
  <si>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</si>
  <si>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</si>
  <si>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</si>
  <si>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</si>
  <si>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</si>
  <si>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</si>
  <si>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</si>
  <si>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</si>
  <si>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</si>
  <si>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</si>
  <si>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</si>
  <si>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</si>
  <si>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</si>
  <si>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</si>
  <si>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</si>
  <si>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</si>
  <si>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</si>
  <si>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</si>
  <si>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</si>
  <si>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</si>
  <si>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</si>
  <si>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</si>
  <si>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</si>
  <si>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</si>
  <si>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</si>
  <si>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</si>
  <si>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</si>
  <si>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</si>
  <si>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</si>
  <si>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</si>
  <si>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</si>
  <si>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</si>
  <si>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</si>
  <si>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</si>
  <si>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</si>
  <si>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r>
      <t xml:space="preserve">Independent auditor's opinion </t>
    </r>
    <r>
      <rPr>
        <b/>
        <vertAlign val="superscript"/>
        <sz val="10"/>
        <rFont val="Arial Narrow"/>
        <family val="2"/>
        <charset val="186"/>
      </rPr>
      <t>10</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</si>
  <si>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</si>
  <si>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</si>
  <si>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r>
      <t>Leverage ratio</t>
    </r>
    <r>
      <rPr>
        <vertAlign val="superscript"/>
        <sz val="8"/>
        <rFont val="Verdana"/>
        <family val="2"/>
        <charset val="186"/>
      </rPr>
      <t>7</t>
    </r>
  </si>
  <si>
    <r>
      <t>Net Stable Funding Ratio</t>
    </r>
    <r>
      <rPr>
        <vertAlign val="superscript"/>
        <sz val="8"/>
        <rFont val="Verdana"/>
        <family val="2"/>
        <charset val="186"/>
      </rPr>
      <t>6</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</si>
  <si>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</si>
  <si>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</si>
  <si>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t xml:space="preserve">AS Finora Group </t>
  </si>
  <si>
    <t>Consolidated main indicators of banking sector activities (Financial Group) (based on 1 April 2023 data, EUR thousand)</t>
  </si>
  <si>
    <t>Release date: 16 June 2023</t>
  </si>
  <si>
    <t>Total banks           (13 banks)</t>
  </si>
  <si>
    <t>Saldo Bank UAB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</si>
</sst>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
      <left style="thin">
        <color theme="0"/>
      </left>
      <right style="thin">
        <color theme="0"/>
      </right>
      <top/>
      <bottom style="thin">
        <color rgb="FFC8E7D8"/>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
      <left style="thin">
        <color theme="0"/>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72">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0" fontId="10" fillId="0" borderId="0" xfId="0" applyFont="1" applyFill="1" applyAlignment="1">
      <alignment horizontal="left" vertical="top" wrapText="1"/>
    </xf>
    <xf numFmtId="164" fontId="5" fillId="5" borderId="0" xfId="0" applyNumberFormat="1" applyFont="1" applyFill="1" applyAlignment="1">
      <alignment horizontal="center" vertical="center"/>
    </xf>
    <xf numFmtId="3" fontId="20" fillId="4" borderId="20" xfId="0" applyNumberFormat="1" applyFont="1" applyFill="1" applyBorder="1" applyAlignment="1">
      <alignment horizontal="center" vertical="center" wrapText="1"/>
    </xf>
    <xf numFmtId="0" fontId="10" fillId="0" borderId="0" xfId="0" applyFont="1" applyFill="1" applyAlignment="1">
      <alignment horizontal="left" vertical="top" wrapText="1"/>
    </xf>
    <xf numFmtId="3" fontId="20" fillId="4" borderId="2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66" fontId="10" fillId="0" borderId="12" xfId="0" applyNumberFormat="1" applyFont="1" applyBorder="1" applyAlignment="1">
      <alignment horizontal="right" wrapText="1" readingOrder="1"/>
    </xf>
    <xf numFmtId="166" fontId="10"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0" xfId="0" applyNumberFormat="1" applyFont="1" applyAlignment="1">
      <alignment horizontal="right" wrapText="1" readingOrder="1"/>
    </xf>
    <xf numFmtId="166" fontId="10" fillId="0" borderId="6" xfId="0" applyNumberFormat="1" applyFont="1" applyBorder="1" applyAlignment="1">
      <alignment horizontal="right" wrapText="1" readingOrder="1"/>
    </xf>
    <xf numFmtId="166" fontId="10" fillId="0" borderId="23"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8" xfId="0" applyNumberFormat="1" applyFont="1" applyBorder="1" applyAlignment="1">
      <alignment horizontal="right" vertical="center" wrapText="1"/>
    </xf>
    <xf numFmtId="0" fontId="10" fillId="0" borderId="2" xfId="0" applyFont="1" applyBorder="1" applyAlignment="1">
      <alignment horizontal="right" vertical="center" wrapText="1"/>
    </xf>
    <xf numFmtId="3" fontId="17" fillId="0" borderId="2" xfId="1" applyNumberFormat="1" applyFont="1" applyFill="1" applyBorder="1" applyAlignment="1" applyProtection="1">
      <alignment horizontal="center" vertical="center"/>
    </xf>
    <xf numFmtId="3" fontId="17" fillId="0" borderId="18" xfId="1" applyNumberFormat="1" applyFont="1" applyFill="1" applyBorder="1" applyAlignment="1" applyProtection="1">
      <alignment horizontal="center" vertical="center"/>
    </xf>
    <xf numFmtId="3" fontId="21" fillId="0" borderId="2" xfId="1" applyNumberFormat="1" applyFont="1" applyFill="1" applyBorder="1" applyAlignment="1" applyProtection="1">
      <alignment horizontal="center" vertical="center"/>
    </xf>
    <xf numFmtId="165" fontId="18" fillId="0" borderId="2" xfId="0" applyNumberFormat="1" applyFont="1" applyFill="1" applyBorder="1" applyAlignment="1">
      <alignment horizontal="center" vertical="center" wrapText="1"/>
    </xf>
    <xf numFmtId="0" fontId="10" fillId="0" borderId="0" xfId="0" applyFont="1" applyFill="1" applyAlignment="1">
      <alignment horizontal="left" vertical="top" wrapText="1"/>
    </xf>
    <xf numFmtId="0" fontId="10" fillId="0" borderId="0" xfId="0" applyFont="1" applyFill="1" applyAlignment="1">
      <alignment horizontal="left" vertical="top" wrapText="1"/>
    </xf>
    <xf numFmtId="166" fontId="16" fillId="0" borderId="24"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6" fillId="0" borderId="26" xfId="0" applyNumberFormat="1" applyFont="1" applyBorder="1" applyAlignment="1">
      <alignment horizontal="right" wrapText="1" readingOrder="1"/>
    </xf>
    <xf numFmtId="166" fontId="18" fillId="0" borderId="16" xfId="0" applyNumberFormat="1" applyFont="1" applyBorder="1" applyAlignment="1">
      <alignment horizontal="right" wrapText="1" readingOrder="1"/>
    </xf>
    <xf numFmtId="166" fontId="18" fillId="0" borderId="27" xfId="0" applyNumberFormat="1" applyFont="1" applyBorder="1" applyAlignment="1">
      <alignment horizontal="right" wrapText="1" readingOrder="1"/>
    </xf>
    <xf numFmtId="166" fontId="16" fillId="0" borderId="28" xfId="0" applyNumberFormat="1" applyFont="1" applyBorder="1" applyAlignment="1">
      <alignment horizontal="right" wrapText="1" readingOrder="1"/>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167" fontId="10" fillId="0" borderId="15" xfId="0" applyNumberFormat="1" applyFont="1" applyBorder="1" applyAlignment="1">
      <alignment horizontal="right" wrapText="1" readingOrder="1"/>
    </xf>
    <xf numFmtId="167" fontId="10" fillId="0" borderId="14" xfId="0" applyNumberFormat="1" applyFont="1" applyBorder="1" applyAlignment="1">
      <alignment horizontal="right" wrapText="1" readingOrder="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19"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Fill="1" applyAlignment="1">
      <alignment horizontal="left" vertical="top"/>
    </xf>
    <xf numFmtId="0" fontId="10" fillId="2" borderId="22"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8" TargetMode="External"/><Relationship Id="rId13" Type="http://schemas.openxmlformats.org/officeDocument/2006/relationships/hyperlink" Target="https://www.medbank.lt/en/about-the-bank/financial-statements/" TargetMode="External"/><Relationship Id="rId18" Type="http://schemas.openxmlformats.org/officeDocument/2006/relationships/hyperlink" Target="https://www.lb.lt/en/enforcement-measures-1/view_license?id=1857" TargetMode="External"/><Relationship Id="rId26" Type="http://schemas.openxmlformats.org/officeDocument/2006/relationships/hyperlink" Target="https://www.lb.lt/en/licences-1/view_license?id=2088" TargetMode="External"/><Relationship Id="rId3" Type="http://schemas.openxmlformats.org/officeDocument/2006/relationships/hyperlink" Target="https://www.lb.lt/en/frd/view_license?id=258" TargetMode="External"/><Relationship Id="rId21"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www.fjordbank.lt/apie-mus" TargetMode="External"/><Relationship Id="rId12" Type="http://schemas.openxmlformats.org/officeDocument/2006/relationships/hyperlink" Target="https://www.lb.lt/en/frd/view_license?id=319" TargetMode="External"/><Relationship Id="rId17" Type="http://schemas.openxmlformats.org/officeDocument/2006/relationships/hyperlink" Target="https://www.lb.lt/en/licences-1/view_license?id=1910" TargetMode="External"/><Relationship Id="rId25" Type="http://schemas.openxmlformats.org/officeDocument/2006/relationships/hyperlink" Target="https://finorabank.eu/lt/ataskaito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payray.bank/lt/financial-reports-lt/" TargetMode="External"/><Relationship Id="rId20" Type="http://schemas.openxmlformats.org/officeDocument/2006/relationships/hyperlink" Target="https://www.lb.lt/en/frd/view_license?id=301"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en/enforcement-measures-1/view_license?id=1915" TargetMode="External"/><Relationship Id="rId11" Type="http://schemas.openxmlformats.org/officeDocument/2006/relationships/hyperlink" Target="https://smebank.lt/en/about-us/" TargetMode="External"/><Relationship Id="rId24" Type="http://schemas.openxmlformats.org/officeDocument/2006/relationships/hyperlink" Target="https://www.lb.lt/en/licences-1/view_license?id=2122" TargetMode="External"/><Relationship Id="rId5" Type="http://schemas.openxmlformats.org/officeDocument/2006/relationships/hyperlink" Target="https://www.lb.lt/en/frd/view_license?id=298" TargetMode="External"/><Relationship Id="rId15" Type="http://schemas.openxmlformats.org/officeDocument/2006/relationships/hyperlink" Target="https://www.lb.lt/en/frd/view_license?id=470" TargetMode="External"/><Relationship Id="rId23" Type="http://schemas.openxmlformats.org/officeDocument/2006/relationships/hyperlink" Target="https://www.lb.lt/en/licences-1/view_license?id=2092" TargetMode="External"/><Relationship Id="rId28" Type="http://schemas.openxmlformats.org/officeDocument/2006/relationships/printerSettings" Target="../printerSettings/printerSettings1.bin"/><Relationship Id="rId10" Type="http://schemas.openxmlformats.org/officeDocument/2006/relationships/hyperlink" Target="https://www.lb.lt/en/licences-1/view_license?id=2033" TargetMode="External"/><Relationship Id="rId19" Type="http://schemas.openxmlformats.org/officeDocument/2006/relationships/hyperlink" Target="https://www.gfbankas.lt/finansines-ataskaito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europeanmerchantbank.com/lt/ataskaitos" TargetMode="External"/><Relationship Id="rId14" Type="http://schemas.openxmlformats.org/officeDocument/2006/relationships/hyperlink" Target="https://www.mano.bank/financial-transparency" TargetMode="External"/><Relationship Id="rId22" Type="http://schemas.openxmlformats.org/officeDocument/2006/relationships/hyperlink" Target="https://www.revolut.com/en-LT/financial-statements/" TargetMode="External"/><Relationship Id="rId27" Type="http://schemas.openxmlformats.org/officeDocument/2006/relationships/hyperlink" Target="https://www.saldo.com/lt-en/abou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5"/>
  <sheetViews>
    <sheetView tabSelected="1" zoomScale="60" zoomScaleNormal="60" workbookViewId="0">
      <pane ySplit="3" topLeftCell="A11" activePane="bottomLeft" state="frozen"/>
      <selection pane="bottomLeft" activeCell="P21" sqref="P21"/>
    </sheetView>
  </sheetViews>
  <sheetFormatPr defaultColWidth="9.1796875" defaultRowHeight="10.5" x14ac:dyDescent="0.25"/>
  <cols>
    <col min="1" max="1" width="49.81640625" style="1" customWidth="1"/>
    <col min="2" max="2" width="13.54296875" style="1" customWidth="1"/>
    <col min="3" max="17" width="13.54296875" style="5" customWidth="1"/>
    <col min="18" max="18" width="5.81640625" style="1" customWidth="1"/>
    <col min="19" max="22" width="9.1796875" style="1" bestFit="1" customWidth="1"/>
    <col min="23" max="23" width="10.1796875" style="1" bestFit="1" customWidth="1"/>
    <col min="24" max="24" width="9.1796875" style="1" bestFit="1" customWidth="1"/>
    <col min="25" max="25" width="10.1796875" style="1" bestFit="1" customWidth="1"/>
    <col min="26" max="16384" width="9.1796875" style="1"/>
  </cols>
  <sheetData>
    <row r="1" spans="1:33" ht="15" customHeight="1" x14ac:dyDescent="0.25">
      <c r="A1" s="68" t="s">
        <v>67</v>
      </c>
      <c r="B1" s="68"/>
      <c r="C1" s="68"/>
      <c r="D1" s="68"/>
      <c r="E1" s="68"/>
      <c r="F1" s="68"/>
      <c r="G1" s="68"/>
      <c r="H1" s="68"/>
      <c r="I1" s="68"/>
      <c r="J1" s="68"/>
      <c r="K1" s="68"/>
      <c r="L1" s="68"/>
      <c r="M1" s="68"/>
      <c r="N1" s="68"/>
      <c r="O1" s="68"/>
      <c r="P1" s="68"/>
      <c r="Q1" s="68"/>
    </row>
    <row r="2" spans="1:33" x14ac:dyDescent="0.25">
      <c r="A2" s="71" t="s">
        <v>68</v>
      </c>
      <c r="B2" s="71"/>
      <c r="C2" s="71"/>
      <c r="D2" s="71"/>
      <c r="E2" s="71"/>
      <c r="F2" s="71"/>
      <c r="G2" s="71"/>
      <c r="H2" s="71"/>
      <c r="I2" s="71"/>
      <c r="J2" s="71"/>
      <c r="K2" s="71"/>
      <c r="L2" s="71"/>
      <c r="M2" s="71"/>
      <c r="N2" s="71"/>
      <c r="O2" s="71"/>
      <c r="P2" s="71"/>
      <c r="Q2" s="71"/>
    </row>
    <row r="3" spans="1:33" ht="83" x14ac:dyDescent="0.3">
      <c r="A3" s="7" t="s">
        <v>7</v>
      </c>
      <c r="B3" s="9" t="s">
        <v>3</v>
      </c>
      <c r="C3" s="9" t="s">
        <v>0</v>
      </c>
      <c r="D3" s="9" t="s">
        <v>6</v>
      </c>
      <c r="E3" s="9" t="s">
        <v>1</v>
      </c>
      <c r="F3" s="9" t="s">
        <v>2</v>
      </c>
      <c r="G3" s="9" t="s">
        <v>53</v>
      </c>
      <c r="H3" s="9" t="s">
        <v>5</v>
      </c>
      <c r="I3" s="9" t="s">
        <v>51</v>
      </c>
      <c r="J3" s="9" t="s">
        <v>49</v>
      </c>
      <c r="K3" s="9" t="s">
        <v>55</v>
      </c>
      <c r="L3" s="9" t="s">
        <v>52</v>
      </c>
      <c r="M3" s="9" t="s">
        <v>66</v>
      </c>
      <c r="N3" s="9" t="s">
        <v>70</v>
      </c>
      <c r="O3" s="8" t="s">
        <v>69</v>
      </c>
      <c r="P3" s="8" t="s">
        <v>54</v>
      </c>
      <c r="Q3" s="23" t="s">
        <v>8</v>
      </c>
      <c r="R3" s="2"/>
      <c r="S3" s="2"/>
      <c r="T3" s="2"/>
      <c r="U3" s="2"/>
      <c r="V3" s="2"/>
      <c r="W3" s="2"/>
      <c r="X3" s="2"/>
    </row>
    <row r="4" spans="1:33" ht="13" x14ac:dyDescent="0.3">
      <c r="A4" s="10" t="s">
        <v>19</v>
      </c>
      <c r="B4" s="35">
        <v>1253871</v>
      </c>
      <c r="C4" s="35">
        <v>441618</v>
      </c>
      <c r="D4" s="35">
        <v>1467787</v>
      </c>
      <c r="E4" s="35">
        <v>1072297</v>
      </c>
      <c r="F4" s="35">
        <v>55792</v>
      </c>
      <c r="G4" s="35">
        <v>22834</v>
      </c>
      <c r="H4" s="35">
        <v>44314</v>
      </c>
      <c r="I4" s="35">
        <v>16848</v>
      </c>
      <c r="J4" s="35">
        <v>0</v>
      </c>
      <c r="K4" s="35">
        <v>0</v>
      </c>
      <c r="L4" s="35">
        <v>0</v>
      </c>
      <c r="M4" s="35">
        <v>278</v>
      </c>
      <c r="N4" s="35">
        <v>0</v>
      </c>
      <c r="O4" s="35">
        <f t="shared" ref="O4:O30" si="0">SUM(B4:N4)</f>
        <v>4375639</v>
      </c>
      <c r="P4" s="35">
        <v>1297218</v>
      </c>
      <c r="Q4" s="55">
        <f t="shared" ref="Q4:Q9" si="1">O4+P4</f>
        <v>5672857</v>
      </c>
      <c r="R4" s="2"/>
      <c r="S4" s="2"/>
      <c r="T4" s="2"/>
      <c r="U4" s="2"/>
      <c r="V4" s="2"/>
      <c r="W4" s="2"/>
      <c r="X4" s="2"/>
    </row>
    <row r="5" spans="1:33" ht="13" x14ac:dyDescent="0.3">
      <c r="A5" s="11" t="s">
        <v>20</v>
      </c>
      <c r="B5" s="36">
        <v>136</v>
      </c>
      <c r="C5" s="36">
        <v>0</v>
      </c>
      <c r="D5" s="36">
        <v>25</v>
      </c>
      <c r="E5" s="36">
        <v>16059</v>
      </c>
      <c r="F5" s="36">
        <v>27</v>
      </c>
      <c r="G5" s="35">
        <v>0</v>
      </c>
      <c r="H5" s="36">
        <v>0</v>
      </c>
      <c r="I5" s="36">
        <v>0</v>
      </c>
      <c r="J5" s="35">
        <v>0</v>
      </c>
      <c r="K5" s="35">
        <v>0</v>
      </c>
      <c r="L5" s="35">
        <v>26</v>
      </c>
      <c r="M5" s="35">
        <v>0</v>
      </c>
      <c r="N5" s="35">
        <v>0</v>
      </c>
      <c r="O5" s="35">
        <f t="shared" si="0"/>
        <v>16273</v>
      </c>
      <c r="P5" s="35">
        <v>45947</v>
      </c>
      <c r="Q5" s="56">
        <f t="shared" si="1"/>
        <v>62220</v>
      </c>
      <c r="R5" s="2"/>
      <c r="S5" s="2"/>
      <c r="T5" s="2"/>
      <c r="U5" s="2"/>
      <c r="V5" s="2"/>
      <c r="W5" s="2"/>
      <c r="X5" s="2"/>
    </row>
    <row r="6" spans="1:33" ht="13" x14ac:dyDescent="0.3">
      <c r="A6" s="11" t="s">
        <v>21</v>
      </c>
      <c r="B6" s="36">
        <v>20513</v>
      </c>
      <c r="C6" s="36">
        <v>42828</v>
      </c>
      <c r="D6" s="36">
        <v>12545</v>
      </c>
      <c r="E6" s="36">
        <v>818</v>
      </c>
      <c r="F6" s="36">
        <v>7</v>
      </c>
      <c r="G6" s="35">
        <v>0</v>
      </c>
      <c r="H6" s="36">
        <v>0</v>
      </c>
      <c r="I6" s="36">
        <v>0</v>
      </c>
      <c r="J6" s="35">
        <v>0</v>
      </c>
      <c r="K6" s="35">
        <v>0</v>
      </c>
      <c r="L6" s="35">
        <v>0</v>
      </c>
      <c r="M6" s="35">
        <v>0</v>
      </c>
      <c r="N6" s="35">
        <v>0</v>
      </c>
      <c r="O6" s="35">
        <f t="shared" si="0"/>
        <v>76711</v>
      </c>
      <c r="P6" s="35">
        <v>47382</v>
      </c>
      <c r="Q6" s="56">
        <f t="shared" si="1"/>
        <v>124093</v>
      </c>
      <c r="R6" s="2"/>
      <c r="S6" s="2"/>
      <c r="T6" s="2"/>
      <c r="U6" s="2"/>
      <c r="V6" s="2"/>
      <c r="W6" s="2"/>
      <c r="X6" s="2"/>
    </row>
    <row r="7" spans="1:33" ht="14.25" customHeight="1" x14ac:dyDescent="0.3">
      <c r="A7" s="11" t="s">
        <v>22</v>
      </c>
      <c r="B7" s="36">
        <v>150387</v>
      </c>
      <c r="C7" s="36">
        <v>137879</v>
      </c>
      <c r="D7" s="36">
        <v>0</v>
      </c>
      <c r="E7" s="36">
        <v>79977</v>
      </c>
      <c r="F7" s="36">
        <v>17369</v>
      </c>
      <c r="G7" s="35">
        <v>0</v>
      </c>
      <c r="H7" s="36">
        <v>78</v>
      </c>
      <c r="I7" s="36">
        <v>58</v>
      </c>
      <c r="J7" s="35">
        <v>0</v>
      </c>
      <c r="K7" s="35">
        <v>0</v>
      </c>
      <c r="L7" s="35">
        <v>0</v>
      </c>
      <c r="M7" s="35">
        <v>0</v>
      </c>
      <c r="N7" s="35">
        <v>0</v>
      </c>
      <c r="O7" s="35">
        <f t="shared" si="0"/>
        <v>385748</v>
      </c>
      <c r="P7" s="35">
        <v>66001</v>
      </c>
      <c r="Q7" s="56">
        <f t="shared" si="1"/>
        <v>451749</v>
      </c>
      <c r="R7" s="2"/>
      <c r="S7" s="2"/>
      <c r="T7" s="2"/>
      <c r="U7" s="2"/>
      <c r="V7" s="2"/>
      <c r="W7" s="2"/>
      <c r="X7" s="2"/>
      <c r="Y7" s="2"/>
      <c r="Z7" s="2"/>
      <c r="AA7" s="2"/>
      <c r="AB7" s="2"/>
      <c r="AC7" s="2"/>
      <c r="AD7" s="2"/>
      <c r="AE7" s="2"/>
      <c r="AF7" s="2"/>
      <c r="AG7" s="2"/>
    </row>
    <row r="8" spans="1:33" ht="14.25" customHeight="1" x14ac:dyDescent="0.3">
      <c r="A8" s="11" t="s">
        <v>23</v>
      </c>
      <c r="B8" s="36">
        <v>7376767</v>
      </c>
      <c r="C8" s="36">
        <v>2576090</v>
      </c>
      <c r="D8" s="36">
        <v>7407004</v>
      </c>
      <c r="E8" s="36">
        <v>265244</v>
      </c>
      <c r="F8" s="36">
        <v>51433</v>
      </c>
      <c r="G8" s="35">
        <v>23091</v>
      </c>
      <c r="H8" s="36">
        <v>78619</v>
      </c>
      <c r="I8" s="36">
        <v>1112</v>
      </c>
      <c r="J8" s="35">
        <v>71535</v>
      </c>
      <c r="K8" s="35">
        <v>35989</v>
      </c>
      <c r="L8" s="35">
        <v>5304</v>
      </c>
      <c r="M8" s="35">
        <v>0</v>
      </c>
      <c r="N8" s="35">
        <v>0</v>
      </c>
      <c r="O8" s="35">
        <f t="shared" si="0"/>
        <v>17892188</v>
      </c>
      <c r="P8" s="35">
        <v>1221582</v>
      </c>
      <c r="Q8" s="56">
        <f t="shared" si="1"/>
        <v>19113770</v>
      </c>
      <c r="R8" s="2"/>
      <c r="S8" s="2"/>
      <c r="T8" s="2"/>
      <c r="U8" s="2"/>
      <c r="V8" s="2"/>
      <c r="W8" s="2"/>
      <c r="X8" s="2"/>
      <c r="Y8" s="2"/>
      <c r="Z8" s="2"/>
      <c r="AA8" s="2"/>
      <c r="AB8" s="2"/>
      <c r="AC8" s="2"/>
      <c r="AD8" s="2"/>
      <c r="AE8" s="2"/>
      <c r="AF8" s="2"/>
      <c r="AG8" s="2"/>
    </row>
    <row r="9" spans="1:33" ht="14.25" customHeight="1" x14ac:dyDescent="0.3">
      <c r="A9" s="11" t="s">
        <v>24</v>
      </c>
      <c r="B9" s="36">
        <v>700460</v>
      </c>
      <c r="C9" s="36">
        <v>3050536</v>
      </c>
      <c r="D9" s="36">
        <v>20149</v>
      </c>
      <c r="E9" s="36">
        <v>22624</v>
      </c>
      <c r="F9" s="36">
        <v>13368</v>
      </c>
      <c r="G9" s="35">
        <v>8202</v>
      </c>
      <c r="H9" s="36">
        <v>924</v>
      </c>
      <c r="I9" s="36">
        <v>3967</v>
      </c>
      <c r="J9" s="35">
        <v>6207</v>
      </c>
      <c r="K9" s="35">
        <v>67</v>
      </c>
      <c r="L9" s="35">
        <v>529</v>
      </c>
      <c r="M9" s="35">
        <v>4201</v>
      </c>
      <c r="N9" s="35">
        <v>11580</v>
      </c>
      <c r="O9" s="35">
        <f t="shared" si="0"/>
        <v>3842814</v>
      </c>
      <c r="P9" s="35">
        <v>69478</v>
      </c>
      <c r="Q9" s="56">
        <f t="shared" si="1"/>
        <v>3912292</v>
      </c>
      <c r="R9" s="2"/>
      <c r="S9" s="2"/>
      <c r="T9" s="2"/>
      <c r="U9" s="2"/>
      <c r="V9" s="2"/>
      <c r="W9" s="2"/>
      <c r="X9" s="2"/>
      <c r="Y9" s="2"/>
      <c r="Z9" s="2"/>
      <c r="AA9" s="2"/>
      <c r="AB9" s="2"/>
      <c r="AC9" s="2"/>
      <c r="AD9" s="2"/>
      <c r="AE9" s="2"/>
      <c r="AF9" s="2"/>
      <c r="AG9" s="2"/>
    </row>
    <row r="10" spans="1:33" ht="14.25" customHeight="1" x14ac:dyDescent="0.3">
      <c r="A10" s="12" t="s">
        <v>25</v>
      </c>
      <c r="B10" s="37">
        <f t="shared" ref="B10:N10" si="2">B11+B12+B13+B14</f>
        <v>7818808</v>
      </c>
      <c r="C10" s="37">
        <f t="shared" si="2"/>
        <v>6607090</v>
      </c>
      <c r="D10" s="37">
        <f t="shared" si="2"/>
        <v>328589</v>
      </c>
      <c r="E10" s="37">
        <f t="shared" si="2"/>
        <v>2694675</v>
      </c>
      <c r="F10" s="37">
        <f t="shared" si="2"/>
        <v>275462</v>
      </c>
      <c r="G10" s="37">
        <f t="shared" si="2"/>
        <v>175533</v>
      </c>
      <c r="H10" s="37">
        <f t="shared" si="2"/>
        <v>91958</v>
      </c>
      <c r="I10" s="37">
        <f t="shared" si="2"/>
        <v>124745</v>
      </c>
      <c r="J10" s="37">
        <f t="shared" si="2"/>
        <v>23507</v>
      </c>
      <c r="K10" s="37">
        <f t="shared" si="2"/>
        <v>59198</v>
      </c>
      <c r="L10" s="37">
        <f t="shared" si="2"/>
        <v>24894</v>
      </c>
      <c r="M10" s="37">
        <f t="shared" si="2"/>
        <v>17558</v>
      </c>
      <c r="N10" s="37">
        <f t="shared" si="2"/>
        <v>377</v>
      </c>
      <c r="O10" s="35">
        <f t="shared" si="0"/>
        <v>18242394</v>
      </c>
      <c r="P10" s="37">
        <f>P11+P12+P13+P14</f>
        <v>7811760</v>
      </c>
      <c r="Q10" s="57">
        <f>Q11+Q12+Q13+Q14</f>
        <v>26054154</v>
      </c>
      <c r="R10" s="2"/>
      <c r="S10" s="3"/>
      <c r="T10" s="3"/>
      <c r="U10" s="3"/>
      <c r="V10" s="3"/>
      <c r="W10" s="3"/>
      <c r="X10" s="3"/>
      <c r="Y10" s="3"/>
      <c r="Z10" s="3"/>
      <c r="AA10" s="3"/>
      <c r="AB10" s="3"/>
      <c r="AC10" s="3"/>
      <c r="AD10" s="3"/>
      <c r="AE10" s="3"/>
      <c r="AF10" s="3"/>
      <c r="AG10" s="3"/>
    </row>
    <row r="11" spans="1:33" ht="14.25" customHeight="1" x14ac:dyDescent="0.3">
      <c r="A11" s="13" t="s">
        <v>26</v>
      </c>
      <c r="B11" s="38">
        <v>5463</v>
      </c>
      <c r="C11" s="38">
        <v>124990</v>
      </c>
      <c r="D11" s="38">
        <v>0</v>
      </c>
      <c r="E11" s="38">
        <v>69267</v>
      </c>
      <c r="F11" s="38">
        <v>0</v>
      </c>
      <c r="G11" s="38">
        <v>0</v>
      </c>
      <c r="H11" s="38">
        <v>0</v>
      </c>
      <c r="I11" s="38">
        <v>0</v>
      </c>
      <c r="J11" s="38">
        <v>0</v>
      </c>
      <c r="K11" s="38">
        <v>0</v>
      </c>
      <c r="L11" s="38">
        <v>0</v>
      </c>
      <c r="M11" s="39">
        <v>0</v>
      </c>
      <c r="N11" s="39">
        <v>0</v>
      </c>
      <c r="O11" s="35">
        <f t="shared" si="0"/>
        <v>199720</v>
      </c>
      <c r="P11" s="35">
        <v>124273</v>
      </c>
      <c r="Q11" s="58">
        <f>O11+P11</f>
        <v>323993</v>
      </c>
      <c r="R11" s="2"/>
      <c r="S11" s="3"/>
      <c r="T11" s="3"/>
      <c r="U11" s="3"/>
      <c r="V11" s="3"/>
      <c r="W11" s="3"/>
      <c r="X11" s="3"/>
      <c r="Y11" s="3"/>
      <c r="Z11" s="3"/>
      <c r="AA11" s="3"/>
      <c r="AB11" s="3"/>
      <c r="AC11" s="3"/>
      <c r="AD11" s="3"/>
      <c r="AE11" s="3"/>
      <c r="AF11" s="3"/>
      <c r="AG11" s="3"/>
    </row>
    <row r="12" spans="1:33" ht="14.25" customHeight="1" x14ac:dyDescent="0.3">
      <c r="A12" s="14" t="s">
        <v>27</v>
      </c>
      <c r="B12" s="38">
        <v>19968</v>
      </c>
      <c r="C12" s="38">
        <v>4198</v>
      </c>
      <c r="D12" s="38">
        <v>14017</v>
      </c>
      <c r="E12" s="38">
        <v>40995</v>
      </c>
      <c r="F12" s="38">
        <v>288</v>
      </c>
      <c r="G12" s="38">
        <v>0</v>
      </c>
      <c r="H12" s="38">
        <v>2565</v>
      </c>
      <c r="I12" s="38">
        <v>11327</v>
      </c>
      <c r="J12" s="38">
        <v>0</v>
      </c>
      <c r="K12" s="40">
        <v>960</v>
      </c>
      <c r="L12" s="42">
        <v>0</v>
      </c>
      <c r="M12" s="41">
        <v>0</v>
      </c>
      <c r="N12" s="38">
        <v>1</v>
      </c>
      <c r="O12" s="35">
        <f t="shared" si="0"/>
        <v>94319</v>
      </c>
      <c r="P12" s="35">
        <v>1038101</v>
      </c>
      <c r="Q12" s="58">
        <f>O12+P12</f>
        <v>1132420</v>
      </c>
      <c r="R12" s="2" t="s">
        <v>50</v>
      </c>
      <c r="S12" s="3"/>
      <c r="T12" s="3"/>
      <c r="U12" s="3"/>
      <c r="V12" s="3"/>
      <c r="W12" s="3"/>
      <c r="X12" s="3"/>
    </row>
    <row r="13" spans="1:33" ht="14.25" customHeight="1" x14ac:dyDescent="0.3">
      <c r="A13" s="14" t="s">
        <v>28</v>
      </c>
      <c r="B13" s="38">
        <v>2663143</v>
      </c>
      <c r="C13" s="38">
        <v>2928116</v>
      </c>
      <c r="D13" s="38">
        <v>208</v>
      </c>
      <c r="E13" s="38">
        <v>1467967</v>
      </c>
      <c r="F13" s="38">
        <v>164412</v>
      </c>
      <c r="G13" s="38">
        <v>170788</v>
      </c>
      <c r="H13" s="38">
        <v>77132</v>
      </c>
      <c r="I13" s="38">
        <v>0</v>
      </c>
      <c r="J13" s="38">
        <v>23507</v>
      </c>
      <c r="K13" s="38">
        <v>57983</v>
      </c>
      <c r="L13" s="38">
        <v>0</v>
      </c>
      <c r="M13" s="43">
        <v>16653</v>
      </c>
      <c r="N13" s="38">
        <v>156</v>
      </c>
      <c r="O13" s="35">
        <f t="shared" si="0"/>
        <v>7570065</v>
      </c>
      <c r="P13" s="35">
        <v>3038668</v>
      </c>
      <c r="Q13" s="58">
        <f>O13+P13</f>
        <v>10608733</v>
      </c>
      <c r="R13" s="2"/>
      <c r="S13" s="3"/>
      <c r="T13" s="3"/>
      <c r="U13" s="3"/>
      <c r="V13" s="3"/>
      <c r="W13" s="3"/>
      <c r="X13" s="3"/>
    </row>
    <row r="14" spans="1:33" ht="14.25" customHeight="1" x14ac:dyDescent="0.3">
      <c r="A14" s="14" t="s">
        <v>29</v>
      </c>
      <c r="B14" s="38">
        <v>5130234</v>
      </c>
      <c r="C14" s="38">
        <v>3549786</v>
      </c>
      <c r="D14" s="38">
        <v>314364</v>
      </c>
      <c r="E14" s="38">
        <v>1116446</v>
      </c>
      <c r="F14" s="38">
        <v>110762</v>
      </c>
      <c r="G14" s="38">
        <v>4745</v>
      </c>
      <c r="H14" s="38">
        <v>12261</v>
      </c>
      <c r="I14" s="38">
        <v>113418</v>
      </c>
      <c r="J14" s="38">
        <v>0</v>
      </c>
      <c r="K14" s="38">
        <v>255</v>
      </c>
      <c r="L14" s="38">
        <v>24894</v>
      </c>
      <c r="M14" s="38">
        <v>905</v>
      </c>
      <c r="N14" s="38">
        <v>220</v>
      </c>
      <c r="O14" s="35">
        <f t="shared" si="0"/>
        <v>10378290</v>
      </c>
      <c r="P14" s="35">
        <v>3610718</v>
      </c>
      <c r="Q14" s="58">
        <f>O14+P14</f>
        <v>13989008</v>
      </c>
      <c r="R14" s="2"/>
      <c r="S14" s="2"/>
      <c r="T14" s="2"/>
      <c r="U14" s="2"/>
      <c r="V14" s="2"/>
      <c r="W14" s="2"/>
      <c r="X14" s="2"/>
    </row>
    <row r="15" spans="1:33" ht="14.25" customHeight="1" x14ac:dyDescent="0.3">
      <c r="A15" s="15" t="s">
        <v>30</v>
      </c>
      <c r="B15" s="39">
        <v>4296041</v>
      </c>
      <c r="C15" s="39">
        <v>3167803</v>
      </c>
      <c r="D15" s="39">
        <v>0</v>
      </c>
      <c r="E15" s="39">
        <v>696625</v>
      </c>
      <c r="F15" s="39">
        <v>36390</v>
      </c>
      <c r="G15" s="39">
        <v>0</v>
      </c>
      <c r="H15" s="39">
        <v>5984</v>
      </c>
      <c r="I15" s="39">
        <v>0</v>
      </c>
      <c r="J15" s="39">
        <v>0</v>
      </c>
      <c r="K15" s="39">
        <v>0</v>
      </c>
      <c r="L15" s="39">
        <v>0</v>
      </c>
      <c r="M15" s="39">
        <v>304</v>
      </c>
      <c r="N15" s="39">
        <v>0</v>
      </c>
      <c r="O15" s="35">
        <f t="shared" si="0"/>
        <v>8203147</v>
      </c>
      <c r="P15" s="35">
        <v>2955692</v>
      </c>
      <c r="Q15" s="59">
        <f>O15+P15</f>
        <v>11158839</v>
      </c>
      <c r="R15" s="2"/>
      <c r="S15" s="2"/>
      <c r="T15" s="2"/>
      <c r="U15" s="2"/>
      <c r="V15" s="2"/>
      <c r="W15" s="2"/>
      <c r="X15" s="2"/>
    </row>
    <row r="16" spans="1:33" ht="14.25" customHeight="1" x14ac:dyDescent="0.35">
      <c r="A16" s="16" t="s">
        <v>31</v>
      </c>
      <c r="B16" s="44">
        <f t="shared" ref="B16:N16" si="3">B17-B10-B9-B8-B7-B6-B5-B4</f>
        <v>73683</v>
      </c>
      <c r="C16" s="44">
        <f t="shared" si="3"/>
        <v>74725</v>
      </c>
      <c r="D16" s="44">
        <f t="shared" si="3"/>
        <v>355771</v>
      </c>
      <c r="E16" s="44">
        <f t="shared" si="3"/>
        <v>38914</v>
      </c>
      <c r="F16" s="44">
        <f t="shared" si="3"/>
        <v>10439</v>
      </c>
      <c r="G16" s="44">
        <f t="shared" si="3"/>
        <v>3341</v>
      </c>
      <c r="H16" s="44">
        <f t="shared" si="3"/>
        <v>4497</v>
      </c>
      <c r="I16" s="44">
        <f t="shared" si="3"/>
        <v>2171</v>
      </c>
      <c r="J16" s="44">
        <f t="shared" si="3"/>
        <v>3497</v>
      </c>
      <c r="K16" s="44">
        <f t="shared" si="3"/>
        <v>2076</v>
      </c>
      <c r="L16" s="44">
        <f t="shared" si="3"/>
        <v>2481</v>
      </c>
      <c r="M16" s="44">
        <f t="shared" si="3"/>
        <v>2855</v>
      </c>
      <c r="N16" s="44">
        <f t="shared" si="3"/>
        <v>11199</v>
      </c>
      <c r="O16" s="35">
        <f t="shared" si="0"/>
        <v>585649</v>
      </c>
      <c r="P16" s="44">
        <f>P17-P10-P9-P8-P7-P6-P5-P4</f>
        <v>123207</v>
      </c>
      <c r="Q16" s="60">
        <f t="shared" ref="Q16" si="4">Q17-Q10-Q9-Q8-Q7-Q6-Q5-Q4</f>
        <v>708856</v>
      </c>
      <c r="R16" s="2"/>
      <c r="S16" s="4"/>
      <c r="T16" s="4"/>
      <c r="U16" s="4"/>
      <c r="V16" s="4"/>
      <c r="W16" s="4"/>
      <c r="X16" s="4"/>
    </row>
    <row r="17" spans="1:29" ht="14.25" customHeight="1" x14ac:dyDescent="0.3">
      <c r="A17" s="17" t="s">
        <v>43</v>
      </c>
      <c r="B17" s="45">
        <v>17394625</v>
      </c>
      <c r="C17" s="45">
        <v>12930766</v>
      </c>
      <c r="D17" s="45">
        <v>9591870</v>
      </c>
      <c r="E17" s="45">
        <v>4190608</v>
      </c>
      <c r="F17" s="45">
        <v>423897</v>
      </c>
      <c r="G17" s="45">
        <v>233001</v>
      </c>
      <c r="H17" s="45">
        <v>220390</v>
      </c>
      <c r="I17" s="45">
        <v>148901</v>
      </c>
      <c r="J17" s="45">
        <v>104746</v>
      </c>
      <c r="K17" s="45">
        <v>97330</v>
      </c>
      <c r="L17" s="45">
        <v>33234</v>
      </c>
      <c r="M17" s="45">
        <v>24892</v>
      </c>
      <c r="N17" s="45">
        <v>23156</v>
      </c>
      <c r="O17" s="35">
        <f t="shared" si="0"/>
        <v>45417416</v>
      </c>
      <c r="P17" s="45">
        <v>10682575</v>
      </c>
      <c r="Q17" s="60">
        <f>O17+P17</f>
        <v>56099991</v>
      </c>
      <c r="R17" s="2"/>
      <c r="S17" s="2"/>
      <c r="T17" s="2"/>
      <c r="U17" s="2"/>
      <c r="V17" s="2"/>
      <c r="W17" s="2"/>
      <c r="X17" s="2"/>
    </row>
    <row r="18" spans="1:29" ht="14.25" customHeight="1" x14ac:dyDescent="0.3">
      <c r="A18" s="16" t="s">
        <v>32</v>
      </c>
      <c r="B18" s="44">
        <v>996319</v>
      </c>
      <c r="C18" s="44">
        <v>16</v>
      </c>
      <c r="D18" s="44">
        <v>0</v>
      </c>
      <c r="E18" s="44">
        <v>628672</v>
      </c>
      <c r="F18" s="44">
        <v>0</v>
      </c>
      <c r="G18" s="44">
        <v>0</v>
      </c>
      <c r="H18" s="44">
        <v>0</v>
      </c>
      <c r="I18" s="44">
        <v>0</v>
      </c>
      <c r="J18" s="44">
        <v>0</v>
      </c>
      <c r="K18" s="44">
        <v>0</v>
      </c>
      <c r="L18" s="44">
        <v>0</v>
      </c>
      <c r="M18" s="44">
        <v>0</v>
      </c>
      <c r="N18" s="44">
        <v>0</v>
      </c>
      <c r="O18" s="35">
        <f t="shared" si="0"/>
        <v>1625007</v>
      </c>
      <c r="P18" s="44">
        <v>1013</v>
      </c>
      <c r="Q18" s="60">
        <f>O18+P18</f>
        <v>1626020</v>
      </c>
      <c r="R18" s="2"/>
      <c r="S18" s="2"/>
      <c r="T18" s="2"/>
      <c r="U18" s="2"/>
      <c r="V18" s="2"/>
      <c r="W18" s="2"/>
      <c r="X18" s="2"/>
    </row>
    <row r="19" spans="1:29" ht="14.25" customHeight="1" x14ac:dyDescent="0.3">
      <c r="A19" s="16" t="s">
        <v>33</v>
      </c>
      <c r="B19" s="44">
        <v>532696</v>
      </c>
      <c r="C19" s="44">
        <v>903878</v>
      </c>
      <c r="D19" s="44">
        <v>3925</v>
      </c>
      <c r="E19" s="44">
        <v>23273</v>
      </c>
      <c r="F19" s="44">
        <v>33</v>
      </c>
      <c r="G19" s="44">
        <v>0</v>
      </c>
      <c r="H19" s="44">
        <v>0</v>
      </c>
      <c r="I19" s="44">
        <v>0</v>
      </c>
      <c r="J19" s="44">
        <v>6728</v>
      </c>
      <c r="K19" s="44">
        <v>0</v>
      </c>
      <c r="L19" s="44">
        <v>0</v>
      </c>
      <c r="M19" s="44">
        <v>0</v>
      </c>
      <c r="N19" s="44">
        <v>0</v>
      </c>
      <c r="O19" s="35">
        <f t="shared" si="0"/>
        <v>1470533</v>
      </c>
      <c r="P19" s="44">
        <v>485910</v>
      </c>
      <c r="Q19" s="60">
        <f>O19+P19</f>
        <v>1956443</v>
      </c>
      <c r="R19" s="2"/>
      <c r="S19" s="2"/>
      <c r="T19" s="2"/>
      <c r="U19" s="2"/>
      <c r="V19" s="2"/>
      <c r="W19" s="2"/>
      <c r="X19" s="2"/>
      <c r="Y19" s="5"/>
      <c r="Z19" s="5"/>
      <c r="AA19" s="5"/>
      <c r="AB19" s="5"/>
      <c r="AC19" s="5"/>
    </row>
    <row r="20" spans="1:29" ht="14.25" customHeight="1" x14ac:dyDescent="0.3">
      <c r="A20" s="16" t="s">
        <v>21</v>
      </c>
      <c r="B20" s="44">
        <v>19606</v>
      </c>
      <c r="C20" s="44">
        <v>26702</v>
      </c>
      <c r="D20" s="44">
        <v>10760</v>
      </c>
      <c r="E20" s="44">
        <v>2038</v>
      </c>
      <c r="F20" s="44">
        <v>19</v>
      </c>
      <c r="G20" s="44">
        <v>0</v>
      </c>
      <c r="H20" s="44">
        <v>0</v>
      </c>
      <c r="I20" s="44">
        <v>0</v>
      </c>
      <c r="J20" s="44">
        <v>0</v>
      </c>
      <c r="K20" s="44">
        <v>0</v>
      </c>
      <c r="L20" s="44">
        <v>0</v>
      </c>
      <c r="M20" s="44">
        <v>0</v>
      </c>
      <c r="N20" s="44">
        <v>0</v>
      </c>
      <c r="O20" s="35">
        <f t="shared" si="0"/>
        <v>59125</v>
      </c>
      <c r="P20" s="44">
        <v>35527</v>
      </c>
      <c r="Q20" s="60">
        <f>O20+P20</f>
        <v>94652</v>
      </c>
      <c r="R20" s="2"/>
      <c r="S20" s="2"/>
      <c r="T20" s="2"/>
      <c r="U20" s="2"/>
      <c r="V20" s="2"/>
      <c r="W20" s="2"/>
      <c r="X20" s="2"/>
      <c r="Y20" s="5"/>
      <c r="Z20" s="5"/>
      <c r="AA20" s="5"/>
      <c r="AB20" s="5"/>
      <c r="AC20" s="5"/>
    </row>
    <row r="21" spans="1:29" ht="14.25" customHeight="1" x14ac:dyDescent="0.3">
      <c r="A21" s="12" t="s">
        <v>34</v>
      </c>
      <c r="B21" s="37">
        <f t="shared" ref="B21:N21" si="5">B22+B23+B24+B25</f>
        <v>14443804</v>
      </c>
      <c r="C21" s="37">
        <f t="shared" si="5"/>
        <v>10850144</v>
      </c>
      <c r="D21" s="37">
        <f t="shared" si="5"/>
        <v>9020022</v>
      </c>
      <c r="E21" s="37">
        <f t="shared" si="5"/>
        <v>2815909</v>
      </c>
      <c r="F21" s="37">
        <f t="shared" si="5"/>
        <v>348204</v>
      </c>
      <c r="G21" s="37">
        <f t="shared" si="5"/>
        <v>194651</v>
      </c>
      <c r="H21" s="37">
        <f t="shared" si="5"/>
        <v>204467</v>
      </c>
      <c r="I21" s="37">
        <f t="shared" si="5"/>
        <v>118681</v>
      </c>
      <c r="J21" s="37">
        <f t="shared" si="5"/>
        <v>86093</v>
      </c>
      <c r="K21" s="37">
        <f t="shared" si="5"/>
        <v>85648</v>
      </c>
      <c r="L21" s="37">
        <f t="shared" si="5"/>
        <v>26864</v>
      </c>
      <c r="M21" s="37">
        <f t="shared" si="5"/>
        <v>13452</v>
      </c>
      <c r="N21" s="37">
        <f t="shared" si="5"/>
        <v>0</v>
      </c>
      <c r="O21" s="35">
        <f t="shared" si="0"/>
        <v>38207939</v>
      </c>
      <c r="P21" s="44">
        <f>P22+P23+P24+P25</f>
        <v>8245347</v>
      </c>
      <c r="Q21" s="57">
        <f t="shared" ref="Q21" si="6">Q22+Q23+Q24+Q25</f>
        <v>46453286</v>
      </c>
      <c r="R21" s="2"/>
      <c r="S21" s="3"/>
      <c r="T21" s="3"/>
      <c r="U21" s="3"/>
      <c r="V21" s="3"/>
      <c r="W21" s="3"/>
      <c r="X21" s="3"/>
    </row>
    <row r="22" spans="1:29" ht="14.25" customHeight="1" x14ac:dyDescent="0.3">
      <c r="A22" s="13" t="s">
        <v>35</v>
      </c>
      <c r="B22" s="38">
        <v>1745498</v>
      </c>
      <c r="C22" s="38">
        <v>728494</v>
      </c>
      <c r="D22" s="38">
        <v>0</v>
      </c>
      <c r="E22" s="38">
        <v>287740</v>
      </c>
      <c r="F22" s="38">
        <v>4868</v>
      </c>
      <c r="G22" s="38">
        <v>0</v>
      </c>
      <c r="H22" s="38">
        <v>0</v>
      </c>
      <c r="I22" s="38">
        <v>0</v>
      </c>
      <c r="J22" s="38">
        <v>0</v>
      </c>
      <c r="K22" s="38">
        <v>0</v>
      </c>
      <c r="L22" s="38">
        <v>0</v>
      </c>
      <c r="M22" s="38">
        <v>0</v>
      </c>
      <c r="N22" s="38">
        <v>0</v>
      </c>
      <c r="O22" s="35">
        <f t="shared" si="0"/>
        <v>2766600</v>
      </c>
      <c r="P22" s="44">
        <v>1719921</v>
      </c>
      <c r="Q22" s="58">
        <f>O22+P22</f>
        <v>4486521</v>
      </c>
      <c r="R22" s="2"/>
      <c r="S22" s="3"/>
      <c r="T22" s="3"/>
      <c r="U22" s="3"/>
      <c r="V22" s="3"/>
      <c r="W22" s="3"/>
      <c r="X22" s="3"/>
    </row>
    <row r="23" spans="1:29" ht="14.25" customHeight="1" x14ac:dyDescent="0.3">
      <c r="A23" s="13" t="s">
        <v>36</v>
      </c>
      <c r="B23" s="38">
        <v>328067</v>
      </c>
      <c r="C23" s="38">
        <v>292489</v>
      </c>
      <c r="D23" s="38">
        <v>275094</v>
      </c>
      <c r="E23" s="38">
        <v>92501</v>
      </c>
      <c r="F23" s="38">
        <v>1859</v>
      </c>
      <c r="G23" s="38">
        <v>995</v>
      </c>
      <c r="H23" s="38">
        <v>47313</v>
      </c>
      <c r="I23" s="38">
        <v>0</v>
      </c>
      <c r="J23" s="38">
        <v>48599</v>
      </c>
      <c r="K23" s="38">
        <v>8222</v>
      </c>
      <c r="L23" s="38">
        <v>0</v>
      </c>
      <c r="M23" s="38">
        <v>5148</v>
      </c>
      <c r="N23" s="38">
        <v>0</v>
      </c>
      <c r="O23" s="35">
        <f t="shared" si="0"/>
        <v>1100287</v>
      </c>
      <c r="P23" s="44">
        <v>228875</v>
      </c>
      <c r="Q23" s="58">
        <f>O23+P23</f>
        <v>1329162</v>
      </c>
      <c r="R23" s="2"/>
      <c r="S23" s="3"/>
      <c r="T23" s="3"/>
      <c r="U23" s="3"/>
      <c r="V23" s="3"/>
      <c r="W23" s="3"/>
      <c r="X23" s="3"/>
    </row>
    <row r="24" spans="1:29" ht="14.25" customHeight="1" x14ac:dyDescent="0.3">
      <c r="A24" s="13" t="s">
        <v>37</v>
      </c>
      <c r="B24" s="38">
        <v>2955562</v>
      </c>
      <c r="C24" s="38">
        <v>3844262</v>
      </c>
      <c r="D24" s="38">
        <v>1281547</v>
      </c>
      <c r="E24" s="38">
        <v>795999</v>
      </c>
      <c r="F24" s="38">
        <v>108842</v>
      </c>
      <c r="G24" s="38">
        <v>0</v>
      </c>
      <c r="H24" s="38">
        <v>57016</v>
      </c>
      <c r="I24" s="38">
        <v>0</v>
      </c>
      <c r="J24" s="38">
        <v>7365</v>
      </c>
      <c r="K24" s="38">
        <v>7099</v>
      </c>
      <c r="L24" s="38">
        <v>0</v>
      </c>
      <c r="M24" s="38">
        <v>0</v>
      </c>
      <c r="N24" s="38">
        <v>0</v>
      </c>
      <c r="O24" s="35">
        <f t="shared" si="0"/>
        <v>9057692</v>
      </c>
      <c r="P24" s="44">
        <v>3198156</v>
      </c>
      <c r="Q24" s="58">
        <f>O24+P24</f>
        <v>12255848</v>
      </c>
      <c r="R24" s="2"/>
      <c r="S24" s="3"/>
      <c r="T24" s="3"/>
      <c r="U24" s="3"/>
      <c r="V24" s="3"/>
      <c r="W24" s="3"/>
      <c r="X24" s="3"/>
    </row>
    <row r="25" spans="1:29" ht="14.25" customHeight="1" x14ac:dyDescent="0.3">
      <c r="A25" s="15" t="s">
        <v>38</v>
      </c>
      <c r="B25" s="39">
        <v>9414677</v>
      </c>
      <c r="C25" s="39">
        <v>5984899</v>
      </c>
      <c r="D25" s="39">
        <v>7463381</v>
      </c>
      <c r="E25" s="39">
        <v>1639669</v>
      </c>
      <c r="F25" s="39">
        <v>232635</v>
      </c>
      <c r="G25" s="39">
        <v>193656</v>
      </c>
      <c r="H25" s="39">
        <v>100138</v>
      </c>
      <c r="I25" s="39">
        <v>118681</v>
      </c>
      <c r="J25" s="39">
        <v>30129</v>
      </c>
      <c r="K25" s="39">
        <v>70327</v>
      </c>
      <c r="L25" s="39">
        <v>26864</v>
      </c>
      <c r="M25" s="38">
        <v>8304</v>
      </c>
      <c r="N25" s="38"/>
      <c r="O25" s="35">
        <f t="shared" si="0"/>
        <v>25283360</v>
      </c>
      <c r="P25" s="44">
        <v>3098395</v>
      </c>
      <c r="Q25" s="59">
        <f>O25+P25</f>
        <v>28381755</v>
      </c>
      <c r="R25" s="2"/>
      <c r="S25" s="2"/>
      <c r="T25" s="2"/>
      <c r="U25" s="2"/>
      <c r="V25" s="2"/>
      <c r="W25" s="2"/>
      <c r="X25" s="2"/>
    </row>
    <row r="26" spans="1:29" ht="14.25" customHeight="1" x14ac:dyDescent="0.3">
      <c r="A26" s="16" t="s">
        <v>39</v>
      </c>
      <c r="B26" s="44">
        <v>0</v>
      </c>
      <c r="C26" s="44">
        <v>0</v>
      </c>
      <c r="D26" s="44">
        <v>0</v>
      </c>
      <c r="E26" s="44">
        <v>172765</v>
      </c>
      <c r="F26" s="44">
        <v>2200</v>
      </c>
      <c r="G26" s="44">
        <v>0</v>
      </c>
      <c r="H26" s="44">
        <v>0</v>
      </c>
      <c r="I26" s="44">
        <v>0</v>
      </c>
      <c r="J26" s="44">
        <v>0</v>
      </c>
      <c r="K26" s="44">
        <v>1942</v>
      </c>
      <c r="L26" s="44">
        <v>1029</v>
      </c>
      <c r="M26" s="44">
        <v>2290</v>
      </c>
      <c r="N26" s="44">
        <v>0</v>
      </c>
      <c r="O26" s="35">
        <f t="shared" si="0"/>
        <v>180226</v>
      </c>
      <c r="P26" s="44">
        <v>2965</v>
      </c>
      <c r="Q26" s="60">
        <f>O26+P26</f>
        <v>183191</v>
      </c>
      <c r="R26" s="2"/>
      <c r="S26" s="2"/>
      <c r="T26" s="2"/>
      <c r="U26" s="2"/>
      <c r="V26" s="2"/>
      <c r="W26" s="2"/>
      <c r="X26" s="2"/>
      <c r="Y26" s="2"/>
      <c r="Z26" s="2"/>
    </row>
    <row r="27" spans="1:29" ht="14.25" customHeight="1" x14ac:dyDescent="0.3">
      <c r="A27" s="16" t="s">
        <v>40</v>
      </c>
      <c r="B27" s="44">
        <f t="shared" ref="B27:M27" si="7">B30-B28-B26-B21-B20-B19-B18</f>
        <v>223251</v>
      </c>
      <c r="C27" s="44">
        <f t="shared" si="7"/>
        <v>157404</v>
      </c>
      <c r="D27" s="44">
        <f t="shared" si="7"/>
        <v>91138</v>
      </c>
      <c r="E27" s="44">
        <f t="shared" si="7"/>
        <v>102798</v>
      </c>
      <c r="F27" s="44">
        <f t="shared" si="7"/>
        <v>22630</v>
      </c>
      <c r="G27" s="44">
        <f t="shared" si="7"/>
        <v>7758</v>
      </c>
      <c r="H27" s="44">
        <f t="shared" si="7"/>
        <v>4218</v>
      </c>
      <c r="I27" s="44">
        <f t="shared" si="7"/>
        <v>6568</v>
      </c>
      <c r="J27" s="44">
        <f t="shared" si="7"/>
        <v>906</v>
      </c>
      <c r="K27" s="44">
        <f t="shared" si="7"/>
        <v>3249</v>
      </c>
      <c r="L27" s="44">
        <f t="shared" si="7"/>
        <v>677</v>
      </c>
      <c r="M27" s="44">
        <f t="shared" si="7"/>
        <v>5837</v>
      </c>
      <c r="N27" s="44">
        <v>0</v>
      </c>
      <c r="O27" s="35">
        <f t="shared" si="0"/>
        <v>626434</v>
      </c>
      <c r="P27" s="44">
        <f>P30-P28-P26-P21-P20-P19-P18</f>
        <v>1696486</v>
      </c>
      <c r="Q27" s="60">
        <f t="shared" ref="Q27" si="8">Q30-Q28-Q26-Q21-Q20-Q19-Q18</f>
        <v>2323808</v>
      </c>
      <c r="R27" s="2"/>
      <c r="S27" s="2"/>
      <c r="T27" s="2"/>
      <c r="U27" s="2"/>
      <c r="V27" s="2"/>
      <c r="W27" s="2"/>
      <c r="X27" s="2"/>
    </row>
    <row r="28" spans="1:29" ht="14.25" customHeight="1" x14ac:dyDescent="0.3">
      <c r="A28" s="12" t="s">
        <v>41</v>
      </c>
      <c r="B28" s="37">
        <v>1178949</v>
      </c>
      <c r="C28" s="37">
        <v>992622</v>
      </c>
      <c r="D28" s="37">
        <v>466025</v>
      </c>
      <c r="E28" s="37">
        <v>445153</v>
      </c>
      <c r="F28" s="37">
        <v>50811</v>
      </c>
      <c r="G28" s="37">
        <v>30592</v>
      </c>
      <c r="H28" s="37">
        <v>11705</v>
      </c>
      <c r="I28" s="37">
        <v>23652</v>
      </c>
      <c r="J28" s="37">
        <v>11019</v>
      </c>
      <c r="K28" s="37">
        <v>6491</v>
      </c>
      <c r="L28" s="37">
        <v>4664</v>
      </c>
      <c r="M28" s="37">
        <v>3313</v>
      </c>
      <c r="N28" s="37">
        <v>22268</v>
      </c>
      <c r="O28" s="35">
        <f t="shared" si="0"/>
        <v>3247264</v>
      </c>
      <c r="P28" s="44">
        <v>215327</v>
      </c>
      <c r="Q28" s="57">
        <f>O28+P28</f>
        <v>3462591</v>
      </c>
      <c r="R28" s="2"/>
      <c r="S28" s="2"/>
      <c r="T28" s="2"/>
      <c r="U28" s="2"/>
      <c r="V28" s="2"/>
      <c r="W28" s="2"/>
      <c r="X28" s="2"/>
    </row>
    <row r="29" spans="1:29" ht="14.25" customHeight="1" x14ac:dyDescent="0.35">
      <c r="A29" s="13" t="s">
        <v>42</v>
      </c>
      <c r="B29" s="38">
        <v>99125</v>
      </c>
      <c r="C29" s="38">
        <v>75552</v>
      </c>
      <c r="D29" s="38">
        <v>6760</v>
      </c>
      <c r="E29" s="38">
        <v>19176</v>
      </c>
      <c r="F29" s="38">
        <v>2752</v>
      </c>
      <c r="G29" s="38">
        <v>622</v>
      </c>
      <c r="H29" s="38">
        <v>1286</v>
      </c>
      <c r="I29" s="38">
        <v>734</v>
      </c>
      <c r="J29" s="38">
        <v>136</v>
      </c>
      <c r="K29" s="38">
        <v>45</v>
      </c>
      <c r="L29" s="38">
        <v>-375</v>
      </c>
      <c r="M29" s="38">
        <v>-574</v>
      </c>
      <c r="N29" s="38">
        <v>-1450</v>
      </c>
      <c r="O29" s="35">
        <f t="shared" si="0"/>
        <v>203789</v>
      </c>
      <c r="P29" s="44">
        <v>54592</v>
      </c>
      <c r="Q29" s="58">
        <f>O29+P29</f>
        <v>258381</v>
      </c>
      <c r="R29" s="2"/>
      <c r="S29" s="4"/>
      <c r="T29" s="4"/>
      <c r="U29" s="4"/>
      <c r="V29" s="4"/>
      <c r="W29" s="4"/>
      <c r="X29" s="4"/>
    </row>
    <row r="30" spans="1:29" s="6" customFormat="1" ht="14.25" customHeight="1" x14ac:dyDescent="0.3">
      <c r="A30" s="17" t="s">
        <v>44</v>
      </c>
      <c r="B30" s="45">
        <v>17394625</v>
      </c>
      <c r="C30" s="45">
        <v>12930766</v>
      </c>
      <c r="D30" s="45">
        <v>9591870</v>
      </c>
      <c r="E30" s="45">
        <v>4190608</v>
      </c>
      <c r="F30" s="45">
        <v>423897</v>
      </c>
      <c r="G30" s="45">
        <v>233001</v>
      </c>
      <c r="H30" s="45">
        <v>220390</v>
      </c>
      <c r="I30" s="45">
        <v>148901</v>
      </c>
      <c r="J30" s="45">
        <v>104746</v>
      </c>
      <c r="K30" s="45">
        <v>97330</v>
      </c>
      <c r="L30" s="45">
        <v>33234</v>
      </c>
      <c r="M30" s="45">
        <v>24892</v>
      </c>
      <c r="N30" s="45">
        <v>23156</v>
      </c>
      <c r="O30" s="35">
        <f t="shared" si="0"/>
        <v>45417416</v>
      </c>
      <c r="P30" s="45">
        <v>10682575</v>
      </c>
      <c r="Q30" s="60">
        <f>O30+P30</f>
        <v>56099991</v>
      </c>
      <c r="R30" s="2"/>
    </row>
    <row r="31" spans="1:29" s="6" customFormat="1" ht="14.25" customHeight="1" x14ac:dyDescent="0.25">
      <c r="A31" s="18"/>
      <c r="B31" s="61"/>
      <c r="C31" s="61"/>
      <c r="D31" s="61"/>
      <c r="E31" s="61"/>
      <c r="F31" s="61"/>
      <c r="G31" s="61"/>
      <c r="H31" s="61"/>
      <c r="I31" s="61"/>
      <c r="J31" s="61"/>
      <c r="K31" s="61"/>
      <c r="L31" s="61"/>
      <c r="M31" s="61"/>
      <c r="N31" s="61"/>
      <c r="O31" s="61"/>
      <c r="P31" s="62"/>
      <c r="Q31" s="62"/>
    </row>
    <row r="32" spans="1:29" s="6" customFormat="1" ht="14.25" customHeight="1" x14ac:dyDescent="0.25">
      <c r="A32" s="21" t="s">
        <v>9</v>
      </c>
      <c r="B32" s="22"/>
      <c r="C32" s="22"/>
      <c r="D32" s="22"/>
      <c r="E32" s="22"/>
      <c r="F32" s="22"/>
      <c r="G32" s="22"/>
      <c r="H32" s="22"/>
      <c r="I32" s="22"/>
      <c r="J32" s="22"/>
      <c r="K32" s="22"/>
      <c r="L32" s="22"/>
      <c r="M32" s="22"/>
      <c r="N32" s="22"/>
      <c r="O32" s="22"/>
      <c r="P32" s="22"/>
      <c r="Q32" s="23"/>
    </row>
    <row r="33" spans="1:17" s="6" customFormat="1" ht="14.25" customHeight="1" x14ac:dyDescent="0.25">
      <c r="A33" s="24" t="s">
        <v>45</v>
      </c>
      <c r="B33" s="46">
        <v>20.149999999999999</v>
      </c>
      <c r="C33" s="46">
        <v>20.03</v>
      </c>
      <c r="D33" s="46">
        <v>23.48</v>
      </c>
      <c r="E33" s="46">
        <v>18.13</v>
      </c>
      <c r="F33" s="46">
        <v>21.18</v>
      </c>
      <c r="G33" s="46">
        <v>31.61</v>
      </c>
      <c r="H33" s="46">
        <v>15.41</v>
      </c>
      <c r="I33" s="47">
        <v>18.96</v>
      </c>
      <c r="J33" s="46">
        <v>21.85</v>
      </c>
      <c r="K33" s="46">
        <v>19.7</v>
      </c>
      <c r="L33" s="48">
        <v>17.52</v>
      </c>
      <c r="M33" s="46">
        <v>18.62</v>
      </c>
      <c r="N33" s="46">
        <v>108.27</v>
      </c>
      <c r="O33" s="46">
        <v>20.39</v>
      </c>
      <c r="P33" s="46" t="s">
        <v>4</v>
      </c>
      <c r="Q33" s="46" t="s">
        <v>4</v>
      </c>
    </row>
    <row r="34" spans="1:17" s="6" customFormat="1" ht="14.25" customHeight="1" x14ac:dyDescent="0.25">
      <c r="A34" s="24" t="s">
        <v>46</v>
      </c>
      <c r="B34" s="46">
        <v>13.99</v>
      </c>
      <c r="C34" s="46">
        <v>17.52</v>
      </c>
      <c r="D34" s="46">
        <v>20.27</v>
      </c>
      <c r="E34" s="46">
        <v>17.71</v>
      </c>
      <c r="F34" s="46">
        <v>16.7</v>
      </c>
      <c r="G34" s="46">
        <v>19.43</v>
      </c>
      <c r="H34" s="46">
        <v>19.07</v>
      </c>
      <c r="I34" s="46">
        <v>22.98</v>
      </c>
      <c r="J34" s="46">
        <v>23.62</v>
      </c>
      <c r="K34" s="46">
        <v>15.18</v>
      </c>
      <c r="L34" s="46">
        <v>14.29</v>
      </c>
      <c r="M34" s="46">
        <v>19.09</v>
      </c>
      <c r="N34" s="46">
        <v>13.05</v>
      </c>
      <c r="O34" s="46" t="s">
        <v>4</v>
      </c>
      <c r="P34" s="46" t="s">
        <v>4</v>
      </c>
      <c r="Q34" s="46" t="s">
        <v>4</v>
      </c>
    </row>
    <row r="35" spans="1:17" s="6" customFormat="1" ht="14.25" customHeight="1" x14ac:dyDescent="0.2">
      <c r="A35" s="24" t="s">
        <v>47</v>
      </c>
      <c r="B35" s="46">
        <v>399.73</v>
      </c>
      <c r="C35" s="46">
        <v>180.43</v>
      </c>
      <c r="D35" s="46">
        <v>1008.8</v>
      </c>
      <c r="E35" s="46">
        <v>270.16000000000003</v>
      </c>
      <c r="F35" s="46">
        <v>575.46</v>
      </c>
      <c r="G35" s="46">
        <v>1901.97</v>
      </c>
      <c r="H35" s="46">
        <v>182.9</v>
      </c>
      <c r="I35" s="46">
        <v>632.76</v>
      </c>
      <c r="J35" s="46">
        <v>208.42</v>
      </c>
      <c r="K35" s="46">
        <v>182.2</v>
      </c>
      <c r="L35" s="46">
        <v>568.77</v>
      </c>
      <c r="M35" s="63">
        <v>193.06</v>
      </c>
      <c r="N35" s="64">
        <v>999999.99</v>
      </c>
      <c r="O35" s="46">
        <v>416.51</v>
      </c>
      <c r="P35" s="46" t="s">
        <v>4</v>
      </c>
      <c r="Q35" s="46" t="s">
        <v>4</v>
      </c>
    </row>
    <row r="36" spans="1:17" s="6" customFormat="1" ht="14.25" customHeight="1" x14ac:dyDescent="0.25">
      <c r="A36" s="34" t="s">
        <v>63</v>
      </c>
      <c r="B36" s="46">
        <v>208.55</v>
      </c>
      <c r="C36" s="46">
        <v>126.94</v>
      </c>
      <c r="D36" s="46">
        <v>748.26</v>
      </c>
      <c r="E36" s="46">
        <v>132.49</v>
      </c>
      <c r="F36" s="46">
        <v>153.82</v>
      </c>
      <c r="G36" s="46">
        <v>146.26</v>
      </c>
      <c r="H36" s="46">
        <v>193.9</v>
      </c>
      <c r="I36" s="46">
        <v>135.91999999999999</v>
      </c>
      <c r="J36" s="46">
        <v>208.94</v>
      </c>
      <c r="K36" s="46">
        <v>183.45</v>
      </c>
      <c r="L36" s="46">
        <v>152.65</v>
      </c>
      <c r="M36" s="46">
        <v>151.86000000000001</v>
      </c>
      <c r="N36" s="46">
        <v>201.2</v>
      </c>
      <c r="O36" s="46">
        <v>196.16</v>
      </c>
      <c r="P36" s="46" t="s">
        <v>4</v>
      </c>
      <c r="Q36" s="46" t="s">
        <v>4</v>
      </c>
    </row>
    <row r="37" spans="1:17" s="6" customFormat="1" ht="14.25" customHeight="1" x14ac:dyDescent="0.25">
      <c r="A37" s="34" t="s">
        <v>62</v>
      </c>
      <c r="B37" s="46">
        <v>5.77</v>
      </c>
      <c r="C37" s="46">
        <v>6.55</v>
      </c>
      <c r="D37" s="46">
        <v>4.72</v>
      </c>
      <c r="E37" s="46">
        <v>8.52</v>
      </c>
      <c r="F37" s="46">
        <v>10.44</v>
      </c>
      <c r="G37" s="46">
        <v>12.16</v>
      </c>
      <c r="H37" s="46">
        <v>4.3</v>
      </c>
      <c r="I37" s="46">
        <v>14.45</v>
      </c>
      <c r="J37" s="46">
        <v>8.2200000000000006</v>
      </c>
      <c r="K37" s="46">
        <v>4.99</v>
      </c>
      <c r="L37" s="46">
        <v>7.87</v>
      </c>
      <c r="M37" s="46">
        <v>9.6300000000000008</v>
      </c>
      <c r="N37" s="46">
        <v>97.21</v>
      </c>
      <c r="O37" s="46">
        <v>6.21</v>
      </c>
      <c r="P37" s="46" t="s">
        <v>4</v>
      </c>
      <c r="Q37" s="46" t="s">
        <v>4</v>
      </c>
    </row>
    <row r="38" spans="1:17" s="6" customFormat="1" ht="14.25" customHeight="1" x14ac:dyDescent="0.25">
      <c r="A38" s="18"/>
      <c r="B38" s="61"/>
      <c r="C38" s="61"/>
      <c r="D38" s="61"/>
      <c r="E38" s="61"/>
      <c r="F38" s="61"/>
      <c r="G38" s="61"/>
      <c r="H38" s="61"/>
      <c r="I38" s="61"/>
      <c r="J38" s="61"/>
      <c r="K38" s="61"/>
      <c r="L38" s="61"/>
      <c r="M38" s="61"/>
      <c r="N38" s="61"/>
      <c r="O38" s="61"/>
      <c r="P38" s="62"/>
      <c r="Q38" s="62"/>
    </row>
    <row r="39" spans="1:17" s="6" customFormat="1" ht="14.25" customHeight="1" x14ac:dyDescent="0.25">
      <c r="A39" s="21" t="s">
        <v>10</v>
      </c>
      <c r="B39" s="22"/>
      <c r="C39" s="22"/>
      <c r="D39" s="22"/>
      <c r="E39" s="22"/>
      <c r="F39" s="22"/>
      <c r="G39" s="22"/>
      <c r="H39" s="22"/>
      <c r="I39" s="22"/>
      <c r="J39" s="22"/>
      <c r="K39" s="22"/>
      <c r="L39" s="22"/>
      <c r="M39" s="22"/>
      <c r="N39" s="22"/>
      <c r="O39" s="22"/>
      <c r="P39" s="22"/>
      <c r="Q39" s="23"/>
    </row>
    <row r="40" spans="1:17" s="6" customFormat="1" ht="14.25" customHeight="1" x14ac:dyDescent="0.25">
      <c r="A40" s="24" t="s">
        <v>57</v>
      </c>
      <c r="B40" s="46">
        <v>2.2496</v>
      </c>
      <c r="C40" s="46">
        <v>2.3022999999999998</v>
      </c>
      <c r="D40" s="46">
        <v>0.29430000000000001</v>
      </c>
      <c r="E40" s="46">
        <v>1.84</v>
      </c>
      <c r="F40" s="46">
        <v>2.6347999999999998</v>
      </c>
      <c r="G40" s="46">
        <v>0.96970000000000001</v>
      </c>
      <c r="H40" s="46">
        <v>2.4382000000000001</v>
      </c>
      <c r="I40" s="46">
        <v>2.1015000000000001</v>
      </c>
      <c r="J40" s="46">
        <v>0.49519999999999997</v>
      </c>
      <c r="K40" s="46">
        <v>0.18770000000000001</v>
      </c>
      <c r="L40" s="46">
        <v>-5.0420999999999996</v>
      </c>
      <c r="M40" s="46">
        <v>-9.2766000000000002</v>
      </c>
      <c r="N40" s="46">
        <v>-50.094999999999999</v>
      </c>
      <c r="O40" s="46">
        <v>1.7952999999999999</v>
      </c>
      <c r="P40" s="46">
        <v>2.09</v>
      </c>
      <c r="Q40" s="46">
        <v>1.85</v>
      </c>
    </row>
    <row r="41" spans="1:17" s="6" customFormat="1" ht="14.25" customHeight="1" x14ac:dyDescent="0.25">
      <c r="A41" s="24" t="s">
        <v>58</v>
      </c>
      <c r="B41" s="46">
        <v>35.112699999999997</v>
      </c>
      <c r="C41" s="46">
        <v>30.3002</v>
      </c>
      <c r="D41" s="46">
        <v>6.2362000000000002</v>
      </c>
      <c r="E41" s="46">
        <v>17.271999999999998</v>
      </c>
      <c r="F41" s="46">
        <v>22.267600000000002</v>
      </c>
      <c r="G41" s="46">
        <v>8.2162000000000006</v>
      </c>
      <c r="H41" s="46">
        <v>46.5015</v>
      </c>
      <c r="I41" s="46">
        <v>12.607100000000001</v>
      </c>
      <c r="J41" s="46">
        <v>4.9676</v>
      </c>
      <c r="K41" s="46">
        <v>2.8944000000000001</v>
      </c>
      <c r="L41" s="46">
        <v>-30.918299999999999</v>
      </c>
      <c r="M41" s="46">
        <v>-70.332400000000007</v>
      </c>
      <c r="N41" s="46">
        <v>-52.092700000000001</v>
      </c>
      <c r="O41" s="46">
        <v>25.838799999999999</v>
      </c>
      <c r="P41" s="46" t="s">
        <v>4</v>
      </c>
      <c r="Q41" s="46" t="s">
        <v>4</v>
      </c>
    </row>
    <row r="42" spans="1:17" s="6" customFormat="1" ht="14.25" customHeight="1" x14ac:dyDescent="0.25">
      <c r="A42" s="18"/>
      <c r="B42" s="19"/>
      <c r="C42" s="19"/>
      <c r="D42" s="19"/>
      <c r="E42" s="19"/>
      <c r="F42" s="19"/>
      <c r="G42" s="19"/>
      <c r="H42" s="19"/>
      <c r="I42" s="30"/>
      <c r="J42" s="30"/>
      <c r="K42" s="30"/>
      <c r="L42" s="19"/>
      <c r="M42" s="19"/>
      <c r="N42" s="19"/>
      <c r="O42" s="19"/>
      <c r="P42" s="20"/>
      <c r="Q42" s="20"/>
    </row>
    <row r="43" spans="1:17" s="6" customFormat="1" ht="13.5" x14ac:dyDescent="0.25">
      <c r="A43" s="21" t="s">
        <v>11</v>
      </c>
      <c r="B43" s="22"/>
      <c r="C43" s="22"/>
      <c r="D43" s="22"/>
      <c r="E43" s="22"/>
      <c r="F43" s="22"/>
      <c r="G43" s="22"/>
      <c r="H43" s="22"/>
      <c r="I43" s="31"/>
      <c r="J43" s="31"/>
      <c r="K43" s="33"/>
      <c r="L43" s="22"/>
      <c r="M43" s="22"/>
      <c r="N43" s="22"/>
      <c r="O43" s="22"/>
      <c r="P43" s="22"/>
      <c r="Q43" s="23"/>
    </row>
    <row r="44" spans="1:17" s="6" customFormat="1" ht="14.25" customHeight="1" x14ac:dyDescent="0.25">
      <c r="A44" s="24" t="s">
        <v>59</v>
      </c>
      <c r="B44" s="49" t="s">
        <v>12</v>
      </c>
      <c r="C44" s="49" t="s">
        <v>12</v>
      </c>
      <c r="D44" s="49" t="s">
        <v>12</v>
      </c>
      <c r="E44" s="49" t="s">
        <v>12</v>
      </c>
      <c r="F44" s="49" t="s">
        <v>12</v>
      </c>
      <c r="G44" s="50" t="s">
        <v>12</v>
      </c>
      <c r="H44" s="49" t="s">
        <v>12</v>
      </c>
      <c r="I44" s="49" t="s">
        <v>12</v>
      </c>
      <c r="J44" s="50" t="s">
        <v>12</v>
      </c>
      <c r="K44" s="50" t="s">
        <v>12</v>
      </c>
      <c r="L44" s="51" t="s">
        <v>12</v>
      </c>
      <c r="M44" s="51" t="s">
        <v>12</v>
      </c>
      <c r="N44" s="49" t="s">
        <v>12</v>
      </c>
      <c r="O44" s="52" t="s">
        <v>4</v>
      </c>
      <c r="P44" s="52" t="s">
        <v>4</v>
      </c>
      <c r="Q44" s="49" t="s">
        <v>13</v>
      </c>
    </row>
    <row r="45" spans="1:17" ht="14" customHeight="1" x14ac:dyDescent="0.25">
      <c r="A45" s="24" t="s">
        <v>48</v>
      </c>
      <c r="B45" s="49" t="s">
        <v>14</v>
      </c>
      <c r="C45" s="49" t="s">
        <v>14</v>
      </c>
      <c r="D45" s="49" t="s">
        <v>14</v>
      </c>
      <c r="E45" s="49" t="s">
        <v>14</v>
      </c>
      <c r="F45" s="49" t="s">
        <v>14</v>
      </c>
      <c r="G45" s="50" t="s">
        <v>14</v>
      </c>
      <c r="H45" s="49" t="s">
        <v>14</v>
      </c>
      <c r="I45" s="49" t="s">
        <v>14</v>
      </c>
      <c r="J45" s="50" t="s">
        <v>14</v>
      </c>
      <c r="K45" s="50" t="s">
        <v>14</v>
      </c>
      <c r="L45" s="49" t="s">
        <v>14</v>
      </c>
      <c r="M45" s="51" t="s">
        <v>14</v>
      </c>
      <c r="N45" s="49" t="s">
        <v>14</v>
      </c>
      <c r="O45" s="52" t="s">
        <v>4</v>
      </c>
      <c r="P45" s="52" t="s">
        <v>4</v>
      </c>
      <c r="Q45" s="52" t="s">
        <v>4</v>
      </c>
    </row>
    <row r="46" spans="1:17" ht="13" x14ac:dyDescent="0.25">
      <c r="A46" s="18"/>
      <c r="B46" s="19"/>
      <c r="C46" s="19"/>
      <c r="D46" s="19"/>
      <c r="E46" s="19"/>
      <c r="F46" s="19"/>
      <c r="G46" s="19"/>
      <c r="H46" s="19"/>
      <c r="I46" s="19"/>
      <c r="J46" s="19"/>
      <c r="K46" s="19"/>
      <c r="L46" s="19"/>
      <c r="M46" s="19"/>
      <c r="N46" s="19"/>
      <c r="O46" s="19"/>
      <c r="P46" s="19"/>
      <c r="Q46" s="20"/>
    </row>
    <row r="47" spans="1:17" ht="15.75" customHeight="1" x14ac:dyDescent="0.25">
      <c r="A47" s="27" t="s">
        <v>15</v>
      </c>
      <c r="B47" s="25"/>
      <c r="C47" s="26"/>
      <c r="D47" s="26"/>
      <c r="E47" s="26"/>
      <c r="F47" s="26"/>
      <c r="G47" s="26"/>
      <c r="H47" s="26"/>
      <c r="I47" s="26"/>
      <c r="J47" s="26"/>
      <c r="K47" s="26"/>
      <c r="L47" s="26"/>
      <c r="M47" s="26"/>
      <c r="N47" s="26"/>
      <c r="O47" s="26"/>
      <c r="P47" s="26"/>
      <c r="Q47" s="26"/>
    </row>
    <row r="48" spans="1:17" ht="31.5" customHeight="1" x14ac:dyDescent="0.25">
      <c r="A48" s="69" t="s">
        <v>16</v>
      </c>
      <c r="B48" s="69"/>
      <c r="C48" s="69"/>
      <c r="D48" s="69"/>
      <c r="E48" s="69"/>
      <c r="F48" s="69"/>
      <c r="G48" s="69"/>
      <c r="H48" s="69"/>
      <c r="I48" s="69"/>
      <c r="J48" s="69"/>
      <c r="K48" s="69"/>
      <c r="L48" s="69"/>
      <c r="M48" s="69"/>
      <c r="N48" s="69"/>
      <c r="O48" s="69"/>
      <c r="P48" s="69"/>
      <c r="Q48" s="69"/>
    </row>
    <row r="49" spans="1:17" ht="25.5" customHeight="1" x14ac:dyDescent="0.25">
      <c r="A49" s="65" t="s">
        <v>17</v>
      </c>
      <c r="B49" s="65"/>
      <c r="C49" s="65"/>
      <c r="D49" s="65"/>
      <c r="E49" s="65"/>
      <c r="F49" s="65"/>
      <c r="G49" s="65"/>
      <c r="H49" s="65"/>
      <c r="I49" s="65"/>
      <c r="J49" s="65"/>
      <c r="K49" s="65"/>
      <c r="L49" s="65"/>
      <c r="M49" s="65"/>
      <c r="N49" s="65"/>
      <c r="O49" s="65"/>
      <c r="P49" s="65"/>
      <c r="Q49" s="65"/>
    </row>
    <row r="50" spans="1:17" ht="26" customHeight="1" x14ac:dyDescent="0.25">
      <c r="A50" s="65" t="s">
        <v>56</v>
      </c>
      <c r="B50" s="65"/>
      <c r="C50" s="65"/>
      <c r="D50" s="65"/>
      <c r="E50" s="65"/>
      <c r="F50" s="65"/>
      <c r="G50" s="65"/>
      <c r="H50" s="65"/>
      <c r="I50" s="65"/>
      <c r="J50" s="65"/>
      <c r="K50" s="65"/>
      <c r="L50" s="65"/>
      <c r="M50" s="65"/>
      <c r="N50" s="65"/>
      <c r="O50" s="65"/>
      <c r="P50" s="65"/>
      <c r="Q50" s="65"/>
    </row>
    <row r="51" spans="1:17" ht="12.5" customHeight="1" x14ac:dyDescent="0.25">
      <c r="A51" s="28" t="s">
        <v>18</v>
      </c>
      <c r="B51" s="28"/>
      <c r="C51" s="28"/>
      <c r="D51" s="28"/>
      <c r="E51" s="28"/>
      <c r="F51" s="29"/>
      <c r="G51" s="28"/>
      <c r="H51" s="28"/>
      <c r="I51" s="28"/>
      <c r="J51" s="29"/>
      <c r="K51" s="32"/>
      <c r="L51" s="28"/>
      <c r="M51" s="53"/>
      <c r="N51" s="54"/>
      <c r="O51" s="28"/>
      <c r="P51" s="28"/>
      <c r="Q51" s="28"/>
    </row>
    <row r="52" spans="1:17" ht="12.5" customHeight="1" x14ac:dyDescent="0.25">
      <c r="A52" s="70" t="s">
        <v>65</v>
      </c>
      <c r="B52" s="70"/>
      <c r="C52" s="70"/>
      <c r="D52" s="70"/>
      <c r="E52" s="70"/>
      <c r="F52" s="70"/>
      <c r="G52" s="70"/>
      <c r="H52" s="70"/>
      <c r="I52" s="70"/>
      <c r="J52" s="70"/>
      <c r="K52" s="70"/>
      <c r="L52" s="70"/>
      <c r="M52" s="70"/>
      <c r="N52" s="70"/>
      <c r="O52" s="70"/>
      <c r="P52" s="70"/>
      <c r="Q52" s="70"/>
    </row>
    <row r="53" spans="1:17" ht="12.5" customHeight="1" x14ac:dyDescent="0.25">
      <c r="A53" s="70" t="s">
        <v>64</v>
      </c>
      <c r="B53" s="70"/>
      <c r="C53" s="70"/>
      <c r="D53" s="70"/>
      <c r="E53" s="70"/>
      <c r="F53" s="70"/>
      <c r="G53" s="70"/>
      <c r="H53" s="70"/>
      <c r="I53" s="70"/>
      <c r="J53" s="70"/>
      <c r="K53" s="70"/>
      <c r="L53" s="70"/>
      <c r="M53" s="70"/>
      <c r="N53" s="70"/>
      <c r="O53" s="70"/>
      <c r="P53" s="70"/>
      <c r="Q53" s="70"/>
    </row>
    <row r="54" spans="1:17" ht="12.5" customHeight="1" x14ac:dyDescent="0.25">
      <c r="A54" s="66" t="s">
        <v>60</v>
      </c>
      <c r="B54" s="66"/>
      <c r="C54" s="66"/>
      <c r="D54" s="66"/>
      <c r="E54" s="66"/>
      <c r="F54" s="66"/>
      <c r="G54" s="66"/>
      <c r="H54" s="66"/>
      <c r="I54" s="66"/>
      <c r="J54" s="66"/>
      <c r="K54" s="66"/>
      <c r="L54" s="66"/>
      <c r="M54" s="66"/>
      <c r="N54" s="66"/>
      <c r="O54" s="66"/>
      <c r="P54" s="66"/>
      <c r="Q54" s="66"/>
    </row>
    <row r="55" spans="1:17" ht="26" customHeight="1" x14ac:dyDescent="0.25">
      <c r="A55" s="67" t="s">
        <v>61</v>
      </c>
      <c r="B55" s="67"/>
      <c r="C55" s="67"/>
      <c r="D55" s="67"/>
      <c r="E55" s="67"/>
      <c r="F55" s="67"/>
      <c r="G55" s="67"/>
      <c r="H55" s="67"/>
      <c r="I55" s="67"/>
      <c r="J55" s="67"/>
      <c r="K55" s="67"/>
      <c r="L55" s="67"/>
      <c r="M55" s="67"/>
      <c r="N55" s="67"/>
      <c r="O55" s="67"/>
      <c r="P55" s="67"/>
      <c r="Q55" s="67"/>
    </row>
  </sheetData>
  <mergeCells count="9">
    <mergeCell ref="A50:Q50"/>
    <mergeCell ref="A54:Q54"/>
    <mergeCell ref="A55:Q55"/>
    <mergeCell ref="A1:Q1"/>
    <mergeCell ref="A48:Q48"/>
    <mergeCell ref="A49:Q49"/>
    <mergeCell ref="A52:Q52"/>
    <mergeCell ref="A53:Q53"/>
    <mergeCell ref="A2:Q2"/>
  </mergeCells>
  <phoneticPr fontId="1" type="noConversion"/>
  <hyperlinks>
    <hyperlink ref="Q44" r:id="rId1" xr:uid="{00000000-0004-0000-0000-000004000000}"/>
    <hyperlink ref="C44" r:id="rId2" xr:uid="{00000000-0004-0000-0000-000005000000}"/>
    <hyperlink ref="C45" r:id="rId3" xr:uid="{00000000-0004-0000-0000-000006000000}"/>
    <hyperlink ref="B44" r:id="rId4" xr:uid="{00000000-0004-0000-0000-000007000000}"/>
    <hyperlink ref="B45" r:id="rId5" xr:uid="{00000000-0004-0000-0000-00000B000000}"/>
    <hyperlink ref="L45" r:id="rId6" xr:uid="{00000000-0004-0000-0000-000010000000}"/>
    <hyperlink ref="L44" r:id="rId7" xr:uid="{137E2214-71E6-4BDD-B350-4B306F58A453}"/>
    <hyperlink ref="J45" r:id="rId8" display="Licencija" xr:uid="{A9B0BD5D-5AF1-4F15-B0C9-D98C4A70747F}"/>
    <hyperlink ref="J44" r:id="rId9" display="Nuomonė" xr:uid="{7BE5CB8B-158C-4D8D-A5EC-B54F90223220}"/>
    <hyperlink ref="K45" r:id="rId10" xr:uid="{67F542A4-F0E0-41FD-9163-39B89E286D95}"/>
    <hyperlink ref="K44" r:id="rId11" xr:uid="{0CF9CA97-74CC-4682-ACC6-1FA4FA623475}"/>
    <hyperlink ref="F45" r:id="rId12" xr:uid="{03908AD4-E4D0-4000-A510-EA58E8C5575C}"/>
    <hyperlink ref="F44" r:id="rId13" xr:uid="{4AF6AA96-7050-4E4E-BE0C-A8EED9E8D3BA}"/>
    <hyperlink ref="H44" r:id="rId14" xr:uid="{33A12760-C291-453E-AA12-D21C2452D883}"/>
    <hyperlink ref="H45" r:id="rId15" xr:uid="{5A9CEAF9-5BF6-4FE6-8885-54867E2C4EE2}"/>
    <hyperlink ref="G44" r:id="rId16" xr:uid="{F2153E25-A92D-4CAA-BB50-55988BF55211}"/>
    <hyperlink ref="G45" r:id="rId17" xr:uid="{F2C86330-2F92-44ED-B773-4D907EB8AA46}"/>
    <hyperlink ref="I45" r:id="rId18" xr:uid="{7306EF98-E593-45BD-9464-DE934522C4A5}"/>
    <hyperlink ref="I44" r:id="rId19" xr:uid="{209B06D3-867E-4CCB-AD56-C998556AD471}"/>
    <hyperlink ref="E45" r:id="rId20" xr:uid="{C7DF603E-0F4B-4ED2-9B1F-57FFA7F6E12C}"/>
    <hyperlink ref="E44" r:id="rId21" xr:uid="{9A9FD0C4-20F2-4048-A8BF-C6E6BB91EE14}"/>
    <hyperlink ref="D44" r:id="rId22" xr:uid="{566D2226-E8A3-4DE5-A319-ACBABEBD88B7}"/>
    <hyperlink ref="D45" r:id="rId23" xr:uid="{5F0CC070-14C0-4E63-A89D-BE04ECF118D2}"/>
    <hyperlink ref="M45" r:id="rId24" xr:uid="{4FD64C6C-84AC-457A-B7F0-4528554241B5}"/>
    <hyperlink ref="M44" r:id="rId25" xr:uid="{90369CB8-33F2-4695-A6DC-B770F6433E1A}"/>
    <hyperlink ref="N45" r:id="rId26" xr:uid="{29B5A3CD-6613-4CCF-ABA1-85244363C37F}"/>
    <hyperlink ref="N44" r:id="rId27" xr:uid="{6B0A7445-037D-47A4-A338-6085B9F8991B}"/>
  </hyperlinks>
  <pageMargins left="0.75" right="0.75" top="1" bottom="1" header="0.5" footer="0.5"/>
  <pageSetup paperSize="9" scale="57" orientation="portrait" r:id="rId2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2023-11-06T20:02:52Z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2022-11-12T12:24:59Z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f70e7f13-3e07-429b-8f77-2310b000f1f5</vt:lpwstr>
  </property>
  <property fmtid="{D5CDD505-2E9C-101B-9397-08002B2CF9AE}" pid="8" name="MSIP_Label_e5564178-1ca1-4992-b45e-fdaf9919e704_ContentBits">
    <vt:lpwstr>0</vt:lpwstr>
  </property>
</Properties>
</file>