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2-10-01\"/>
    </mc:Choice>
  </mc:AlternateContent>
  <xr:revisionPtr revIDLastSave="0" documentId="13_ncr:1_{43FB3CE2-7D82-4628-A059-CD045A114778}" xr6:coauthVersionLast="47" xr6:coauthVersionMax="47" xr10:uidLastSave="{00000000-0000-0000-0000-000000000000}"/>
  <bookViews>
    <workbookView xWindow="-110" yWindow="-110" windowWidth="19420" windowHeight="10420" xr2:uid="{00000000-000D-0000-FFFF-FFFF00000000}"/>
  </bookViews>
  <sheets>
    <sheet name="Q3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1" i="1" l="1"/>
  <c r="O27" i="1" s="1"/>
  <c r="N30" i="1"/>
  <c r="P30" i="1" s="1"/>
  <c r="N29" i="1"/>
  <c r="P29" i="1" s="1"/>
  <c r="N28" i="1"/>
  <c r="P28" i="1" s="1"/>
  <c r="P26" i="1"/>
  <c r="N26" i="1"/>
  <c r="N25" i="1"/>
  <c r="P25" i="1" s="1"/>
  <c r="P24" i="1"/>
  <c r="N24" i="1"/>
  <c r="N23" i="1"/>
  <c r="P23" i="1" s="1"/>
  <c r="P22" i="1"/>
  <c r="N22" i="1"/>
  <c r="M21" i="1"/>
  <c r="M27" i="1" s="1"/>
  <c r="L21" i="1"/>
  <c r="L27" i="1" s="1"/>
  <c r="K21" i="1"/>
  <c r="K27" i="1" s="1"/>
  <c r="J21" i="1"/>
  <c r="J27" i="1" s="1"/>
  <c r="I21" i="1"/>
  <c r="I27" i="1" s="1"/>
  <c r="H21" i="1"/>
  <c r="H27" i="1" s="1"/>
  <c r="G21" i="1"/>
  <c r="G27" i="1" s="1"/>
  <c r="F21" i="1"/>
  <c r="F27" i="1" s="1"/>
  <c r="E21" i="1"/>
  <c r="E27" i="1" s="1"/>
  <c r="D21" i="1"/>
  <c r="D27" i="1" s="1"/>
  <c r="C21" i="1"/>
  <c r="C27" i="1" s="1"/>
  <c r="B21" i="1"/>
  <c r="B27" i="1" s="1"/>
  <c r="P20" i="1"/>
  <c r="N20" i="1"/>
  <c r="N19" i="1"/>
  <c r="P19" i="1" s="1"/>
  <c r="P18" i="1"/>
  <c r="N18" i="1"/>
  <c r="N17" i="1"/>
  <c r="P17" i="1" s="1"/>
  <c r="L16" i="1"/>
  <c r="H16" i="1"/>
  <c r="D16" i="1"/>
  <c r="N15" i="1"/>
  <c r="P15" i="1" s="1"/>
  <c r="N14" i="1"/>
  <c r="P14" i="1" s="1"/>
  <c r="N13" i="1"/>
  <c r="P13" i="1" s="1"/>
  <c r="N12" i="1"/>
  <c r="P12" i="1" s="1"/>
  <c r="N11" i="1"/>
  <c r="P11" i="1" s="1"/>
  <c r="O10" i="1"/>
  <c r="O16" i="1" s="1"/>
  <c r="M10" i="1"/>
  <c r="M16" i="1" s="1"/>
  <c r="L10" i="1"/>
  <c r="K10" i="1"/>
  <c r="K16" i="1" s="1"/>
  <c r="J10" i="1"/>
  <c r="J16" i="1" s="1"/>
  <c r="I10" i="1"/>
  <c r="I16" i="1" s="1"/>
  <c r="H10" i="1"/>
  <c r="G10" i="1"/>
  <c r="G16" i="1" s="1"/>
  <c r="F10" i="1"/>
  <c r="F16" i="1" s="1"/>
  <c r="E10" i="1"/>
  <c r="E16" i="1" s="1"/>
  <c r="D10" i="1"/>
  <c r="C10" i="1"/>
  <c r="C16" i="1" s="1"/>
  <c r="B10" i="1"/>
  <c r="B16" i="1" s="1"/>
  <c r="P9" i="1"/>
  <c r="N9" i="1"/>
  <c r="N8" i="1"/>
  <c r="P8" i="1" s="1"/>
  <c r="P7" i="1"/>
  <c r="N7" i="1"/>
  <c r="N6" i="1"/>
  <c r="P6" i="1" s="1"/>
  <c r="P5" i="1"/>
  <c r="N5" i="1"/>
  <c r="N4" i="1"/>
  <c r="P4" i="1" s="1"/>
  <c r="N27" i="1" l="1"/>
  <c r="P10" i="1"/>
  <c r="P16" i="1"/>
  <c r="N16" i="1"/>
  <c r="P21" i="1"/>
  <c r="P27" i="1" s="1"/>
  <c r="N10" i="1"/>
  <c r="N21" i="1"/>
</calcChain>
</file>

<file path=xl/sharedStrings.xml><?xml version="1.0" encoding="utf-8"?>
<sst xmlns="http://schemas.openxmlformats.org/spreadsheetml/2006/main" count="108" uniqueCount="71">
  <si>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</si>
  <si>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</si>
  <si>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</si>
  <si>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</si>
  <si>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</si>
  <si>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</si>
  <si>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</si>
  <si>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</si>
  <si>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</si>
  <si>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</si>
  <si>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</si>
  <si>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</si>
  <si>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</si>
  <si>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</si>
  <si>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</si>
  <si>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</si>
  <si>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</si>
  <si>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</si>
  <si>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</si>
  <si>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</si>
  <si>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</si>
  <si>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</si>
  <si>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</si>
  <si>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</si>
  <si>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</si>
  <si>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</si>
  <si>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</si>
  <si>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</si>
  <si>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</si>
  <si>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</si>
  <si>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</si>
  <si>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</si>
  <si>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</si>
  <si>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</si>
  <si>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</si>
  <si>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</si>
  <si>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</si>
  <si>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</si>
  <si>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</si>
  <si>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</si>
  <si>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</si>
  <si>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</si>
  <si>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</si>
  <si>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</si>
  <si>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</si>
  <si>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</si>
  <si>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</si>
  <si>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</si>
  <si>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</si>
  <si>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</si>
  <si>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</si>
  <si>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</si>
  <si>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</si>
  <si>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</si>
  <si>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</si>
  <si>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</si>
  <si>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</si>
  <si>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</si>
  <si>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</si>
  <si>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</si>
  <si>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</si>
  <si>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</si>
  <si>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</si>
  <si>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</si>
  <si>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</si>
  <si>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</si>
  <si>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t>-</t>
  </si>
  <si>
    <t>Consolidated main indicators of banking sector activities (Financial Group) (based on 1 October 2022 data, EUR thousand)</t>
  </si>
  <si>
    <t>Total banks           (12 banks)</t>
  </si>
  <si>
    <t>Release date: 29 December 2022</t>
  </si>
  <si>
    <t>Finora Bank UAB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</si>
</sst>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style="thin">
        <color theme="0"/>
      </left>
      <right style="thin">
        <color theme="0"/>
      </right>
      <top/>
      <bottom style="thin">
        <color rgb="FFC8E7D8"/>
      </bottom>
      <diagonal/>
    </border>
  </borders>
  <cellStyleXfs count="2">
    <xf numFmtId="0" fontId="0" fillId="0" borderId="0"/>
    <xf numFmtId="0" fontId="2" fillId="0" borderId="0" applyNumberFormat="0" applyFill="0" applyBorder="0" applyAlignment="0" applyProtection="0">
      <alignment vertical="top"/>
      <protection locked="0"/>
    </xf>
  </cellStyleXfs>
  <cellXfs count="68">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0" fontId="18" fillId="2" borderId="0" xfId="0" applyFont="1" applyFill="1" applyAlignment="1">
      <alignment horizontal="center" vertical="center"/>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10" fillId="0" borderId="0" xfId="0" applyFont="1" applyFill="1" applyAlignment="1">
      <alignment horizontal="left" vertical="top" wrapText="1"/>
    </xf>
    <xf numFmtId="3" fontId="20" fillId="4" borderId="26"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2" borderId="0" xfId="0" applyFont="1" applyFill="1" applyBorder="1" applyAlignment="1">
      <alignment vertical="center" wrapText="1"/>
    </xf>
    <xf numFmtId="166" fontId="10" fillId="0" borderId="12" xfId="0" applyNumberFormat="1" applyFont="1" applyBorder="1" applyAlignment="1">
      <alignment horizontal="right" wrapText="1" readingOrder="1"/>
    </xf>
    <xf numFmtId="166" fontId="16"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20" xfId="0" applyNumberFormat="1" applyFont="1" applyBorder="1" applyAlignment="1">
      <alignment horizontal="right" wrapText="1" readingOrder="1"/>
    </xf>
    <xf numFmtId="166" fontId="18" fillId="0" borderId="19"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0" fillId="0" borderId="0" xfId="0" applyNumberFormat="1" applyFont="1" applyAlignment="1">
      <alignment horizontal="right" wrapText="1" readingOrder="1"/>
    </xf>
    <xf numFmtId="166" fontId="10" fillId="0" borderId="6" xfId="0" applyNumberFormat="1" applyFont="1" applyBorder="1" applyAlignment="1">
      <alignment horizontal="right" wrapText="1" readingOrder="1"/>
    </xf>
    <xf numFmtId="166" fontId="10" fillId="0" borderId="28" xfId="0" applyNumberFormat="1" applyFont="1" applyBorder="1" applyAlignment="1">
      <alignment horizontal="right" wrapText="1" readingOrder="1"/>
    </xf>
    <xf numFmtId="166" fontId="18" fillId="0" borderId="21"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23" xfId="0" applyNumberFormat="1" applyFont="1" applyBorder="1" applyAlignment="1">
      <alignment horizontal="right" vertical="center" wrapText="1"/>
    </xf>
    <xf numFmtId="0" fontId="10" fillId="0" borderId="2" xfId="0" applyFont="1" applyBorder="1" applyAlignment="1">
      <alignment horizontal="right" vertical="center" wrapText="1"/>
    </xf>
    <xf numFmtId="3" fontId="17" fillId="0" borderId="2" xfId="1" applyNumberFormat="1" applyFont="1" applyFill="1" applyBorder="1" applyAlignment="1" applyProtection="1">
      <alignment horizontal="center" vertical="center"/>
    </xf>
    <xf numFmtId="3" fontId="17" fillId="0" borderId="23" xfId="1" applyNumberFormat="1" applyFont="1" applyFill="1" applyBorder="1" applyAlignment="1" applyProtection="1">
      <alignment horizontal="center" vertical="center"/>
    </xf>
    <xf numFmtId="3" fontId="21" fillId="0" borderId="2" xfId="1" applyNumberFormat="1" applyFont="1" applyFill="1" applyBorder="1" applyAlignment="1" applyProtection="1">
      <alignment horizontal="center" vertical="center"/>
    </xf>
    <xf numFmtId="165" fontId="18" fillId="0" borderId="2" xfId="0" applyNumberFormat="1" applyFont="1" applyFill="1" applyBorder="1" applyAlignment="1">
      <alignment horizontal="center" vertical="center"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24"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Fill="1" applyAlignment="1">
      <alignment horizontal="left" vertical="top"/>
    </xf>
    <xf numFmtId="0" fontId="10" fillId="2"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medbank.lt/en/about-the-bank/financial-statements/" TargetMode="External"/><Relationship Id="rId18" Type="http://schemas.openxmlformats.org/officeDocument/2006/relationships/hyperlink" Target="https://www.lb.lt/en/enforcement-measures-1/view_license?id=1857" TargetMode="External"/><Relationship Id="rId3" Type="http://schemas.openxmlformats.org/officeDocument/2006/relationships/hyperlink" Target="https://www.lb.lt/en/frd/view_license?id=258" TargetMode="External"/><Relationship Id="rId21"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www.fjordbank.lt/apie-mus" TargetMode="External"/><Relationship Id="rId12" Type="http://schemas.openxmlformats.org/officeDocument/2006/relationships/hyperlink" Target="https://www.lb.lt/en/frd/view_license?id=319" TargetMode="External"/><Relationship Id="rId17" Type="http://schemas.openxmlformats.org/officeDocument/2006/relationships/hyperlink" Target="https://www.lb.lt/en/licences-1/view_license?id=1910"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payray.bank/lt-lt/finansu-ataskaitos/" TargetMode="External"/><Relationship Id="rId20" Type="http://schemas.openxmlformats.org/officeDocument/2006/relationships/hyperlink" Target="https://www.lb.lt/en/frd/view_license?id=301"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en/enforcement-measures-1/view_license?id=1915" TargetMode="External"/><Relationship Id="rId11" Type="http://schemas.openxmlformats.org/officeDocument/2006/relationships/hyperlink" Target="https://smebank.lt/en/about-u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98" TargetMode="External"/><Relationship Id="rId15" Type="http://schemas.openxmlformats.org/officeDocument/2006/relationships/hyperlink" Target="https://www.lb.lt/en/frd/view_license?id=470" TargetMode="External"/><Relationship Id="rId23" Type="http://schemas.openxmlformats.org/officeDocument/2006/relationships/hyperlink" Target="https://www.lb.lt/en/licences-1/view_license?id=2092" TargetMode="External"/><Relationship Id="rId10" Type="http://schemas.openxmlformats.org/officeDocument/2006/relationships/hyperlink" Target="https://www.lb.lt/en/licences-1/view_license?id=2033" TargetMode="External"/><Relationship Id="rId19" Type="http://schemas.openxmlformats.org/officeDocument/2006/relationships/hyperlink" Target="https://www.gfbankas.lt/finansines-ataskaito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mano.bank/financial-transparency" TargetMode="External"/><Relationship Id="rId22" Type="http://schemas.openxmlformats.org/officeDocument/2006/relationships/hyperlink" Target="https://www.revolut.com/en-LT/about-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5"/>
  <sheetViews>
    <sheetView tabSelected="1" topLeftCell="B1" zoomScale="70" zoomScaleNormal="70" workbookViewId="0">
      <pane ySplit="3" topLeftCell="A7" activePane="bottomLeft" state="frozen"/>
      <selection pane="bottomLeft" activeCell="S3" sqref="S3"/>
    </sheetView>
  </sheetViews>
  <sheetFormatPr defaultColWidth="9.1796875" defaultRowHeight="10.5" x14ac:dyDescent="0.25"/>
  <cols>
    <col min="1" max="1" width="49.81640625" style="1" customWidth="1"/>
    <col min="2" max="2" width="13.54296875" style="1" customWidth="1"/>
    <col min="3" max="16" width="13.54296875" style="5" customWidth="1"/>
    <col min="17" max="17" width="5.81640625" style="1" customWidth="1"/>
    <col min="18" max="21" width="9.1796875" style="1" bestFit="1" customWidth="1"/>
    <col min="22" max="22" width="10.1796875" style="1" bestFit="1" customWidth="1"/>
    <col min="23" max="23" width="9.1796875" style="1" bestFit="1" customWidth="1"/>
    <col min="24" max="24" width="10.1796875" style="1" bestFit="1" customWidth="1"/>
    <col min="25" max="16384" width="9.1796875" style="1"/>
  </cols>
  <sheetData>
    <row r="1" spans="1:32" ht="15" customHeight="1" x14ac:dyDescent="0.25">
      <c r="A1" s="64" t="s">
        <v>67</v>
      </c>
      <c r="B1" s="64"/>
      <c r="C1" s="64"/>
      <c r="D1" s="64"/>
      <c r="E1" s="64"/>
      <c r="F1" s="64"/>
      <c r="G1" s="64"/>
      <c r="H1" s="64"/>
      <c r="I1" s="64"/>
      <c r="J1" s="64"/>
      <c r="K1" s="64"/>
      <c r="L1" s="64"/>
      <c r="M1" s="64"/>
      <c r="N1" s="64"/>
      <c r="O1" s="64"/>
      <c r="P1" s="64"/>
    </row>
    <row r="2" spans="1:32" x14ac:dyDescent="0.25">
      <c r="A2" s="67" t="s">
        <v>69</v>
      </c>
      <c r="B2" s="67"/>
      <c r="C2" s="67"/>
      <c r="D2" s="67"/>
      <c r="E2" s="67"/>
      <c r="F2" s="67"/>
      <c r="G2" s="67"/>
      <c r="H2" s="67"/>
      <c r="I2" s="67"/>
      <c r="J2" s="67"/>
      <c r="K2" s="67"/>
      <c r="L2" s="67"/>
      <c r="M2" s="67"/>
      <c r="N2" s="67"/>
      <c r="O2" s="67"/>
      <c r="P2" s="36"/>
    </row>
    <row r="3" spans="1:32" ht="83" x14ac:dyDescent="0.3">
      <c r="A3" s="7" t="s">
        <v>7</v>
      </c>
      <c r="B3" s="9" t="s">
        <v>3</v>
      </c>
      <c r="C3" s="9" t="s">
        <v>0</v>
      </c>
      <c r="D3" s="9" t="s">
        <v>6</v>
      </c>
      <c r="E3" s="9" t="s">
        <v>1</v>
      </c>
      <c r="F3" s="9" t="s">
        <v>2</v>
      </c>
      <c r="G3" s="9" t="s">
        <v>53</v>
      </c>
      <c r="H3" s="9" t="s">
        <v>5</v>
      </c>
      <c r="I3" s="9" t="s">
        <v>51</v>
      </c>
      <c r="J3" s="9" t="s">
        <v>49</v>
      </c>
      <c r="K3" s="9" t="s">
        <v>55</v>
      </c>
      <c r="L3" s="9" t="s">
        <v>70</v>
      </c>
      <c r="M3" s="9" t="s">
        <v>52</v>
      </c>
      <c r="N3" s="8" t="s">
        <v>68</v>
      </c>
      <c r="O3" s="8" t="s">
        <v>54</v>
      </c>
      <c r="P3" s="23" t="s">
        <v>8</v>
      </c>
      <c r="Q3" s="2"/>
      <c r="R3" s="2"/>
      <c r="S3" s="2"/>
      <c r="T3" s="2"/>
      <c r="U3" s="2"/>
      <c r="V3" s="2"/>
      <c r="W3" s="2"/>
    </row>
    <row r="4" spans="1:32" ht="13" x14ac:dyDescent="0.3">
      <c r="A4" s="10" t="s">
        <v>19</v>
      </c>
      <c r="B4" s="37">
        <v>1243585</v>
      </c>
      <c r="C4" s="37">
        <v>405705</v>
      </c>
      <c r="D4" s="37">
        <v>886413</v>
      </c>
      <c r="E4" s="37">
        <v>1080074</v>
      </c>
      <c r="F4" s="37">
        <v>58350</v>
      </c>
      <c r="G4" s="37">
        <v>22793</v>
      </c>
      <c r="H4" s="37">
        <v>17088</v>
      </c>
      <c r="I4" s="37">
        <v>0</v>
      </c>
      <c r="J4" s="37">
        <v>0</v>
      </c>
      <c r="K4" s="37">
        <v>0</v>
      </c>
      <c r="L4" s="37">
        <v>0</v>
      </c>
      <c r="M4" s="37">
        <v>0</v>
      </c>
      <c r="N4" s="37">
        <f t="shared" ref="N4:N29" si="0">SUM(B4:M4)</f>
        <v>3714008</v>
      </c>
      <c r="O4" s="37">
        <v>1059911</v>
      </c>
      <c r="P4" s="38">
        <f t="shared" ref="P4:P9" si="1">N4+O4</f>
        <v>4773919</v>
      </c>
      <c r="Q4" s="2"/>
      <c r="R4" s="2"/>
      <c r="S4" s="2"/>
      <c r="T4" s="2"/>
      <c r="U4" s="2"/>
      <c r="V4" s="2"/>
      <c r="W4" s="2"/>
    </row>
    <row r="5" spans="1:32" ht="13" x14ac:dyDescent="0.3">
      <c r="A5" s="11" t="s">
        <v>20</v>
      </c>
      <c r="B5" s="39">
        <v>420</v>
      </c>
      <c r="C5" s="39">
        <v>0</v>
      </c>
      <c r="D5" s="39">
        <v>25</v>
      </c>
      <c r="E5" s="39">
        <v>17017</v>
      </c>
      <c r="F5" s="39">
        <v>37</v>
      </c>
      <c r="G5" s="37">
        <v>0</v>
      </c>
      <c r="H5" s="39">
        <v>0</v>
      </c>
      <c r="I5" s="39">
        <v>0</v>
      </c>
      <c r="J5" s="37">
        <v>0</v>
      </c>
      <c r="K5" s="37">
        <v>0</v>
      </c>
      <c r="L5" s="37">
        <v>0</v>
      </c>
      <c r="M5" s="37">
        <v>22</v>
      </c>
      <c r="N5" s="37">
        <f t="shared" si="0"/>
        <v>17521</v>
      </c>
      <c r="O5" s="37">
        <v>65538</v>
      </c>
      <c r="P5" s="40">
        <f t="shared" si="1"/>
        <v>83059</v>
      </c>
      <c r="Q5" s="2"/>
      <c r="R5" s="2"/>
      <c r="S5" s="2"/>
      <c r="T5" s="2"/>
      <c r="U5" s="2"/>
      <c r="V5" s="2"/>
      <c r="W5" s="2"/>
    </row>
    <row r="6" spans="1:32" ht="13" x14ac:dyDescent="0.3">
      <c r="A6" s="11" t="s">
        <v>21</v>
      </c>
      <c r="B6" s="39">
        <v>28795</v>
      </c>
      <c r="C6" s="39">
        <v>66480</v>
      </c>
      <c r="D6" s="39">
        <v>23887</v>
      </c>
      <c r="E6" s="39">
        <v>6266</v>
      </c>
      <c r="F6" s="39">
        <v>70</v>
      </c>
      <c r="G6" s="37">
        <v>0</v>
      </c>
      <c r="H6" s="39">
        <v>0</v>
      </c>
      <c r="I6" s="39">
        <v>0</v>
      </c>
      <c r="J6" s="37">
        <v>0</v>
      </c>
      <c r="K6" s="37">
        <v>0</v>
      </c>
      <c r="L6" s="37">
        <v>0</v>
      </c>
      <c r="M6" s="37">
        <v>0</v>
      </c>
      <c r="N6" s="37">
        <f t="shared" si="0"/>
        <v>125498</v>
      </c>
      <c r="O6" s="37">
        <v>82130</v>
      </c>
      <c r="P6" s="40">
        <f t="shared" si="1"/>
        <v>207628</v>
      </c>
      <c r="Q6" s="2"/>
      <c r="R6" s="2"/>
      <c r="S6" s="2"/>
      <c r="T6" s="2"/>
      <c r="U6" s="2"/>
      <c r="V6" s="2"/>
      <c r="W6" s="2"/>
    </row>
    <row r="7" spans="1:32" ht="14.25" customHeight="1" x14ac:dyDescent="0.3">
      <c r="A7" s="11" t="s">
        <v>22</v>
      </c>
      <c r="B7" s="39">
        <v>161340</v>
      </c>
      <c r="C7" s="39">
        <v>169422</v>
      </c>
      <c r="D7" s="39">
        <v>0</v>
      </c>
      <c r="E7" s="39">
        <v>78692</v>
      </c>
      <c r="F7" s="39">
        <v>24968</v>
      </c>
      <c r="G7" s="37">
        <v>0</v>
      </c>
      <c r="H7" s="39">
        <v>62</v>
      </c>
      <c r="I7" s="39">
        <v>72</v>
      </c>
      <c r="J7" s="37">
        <v>0</v>
      </c>
      <c r="K7" s="37">
        <v>0</v>
      </c>
      <c r="L7" s="37">
        <v>0</v>
      </c>
      <c r="M7" s="37">
        <v>0</v>
      </c>
      <c r="N7" s="37">
        <f t="shared" si="0"/>
        <v>434556</v>
      </c>
      <c r="O7" s="37">
        <v>77739</v>
      </c>
      <c r="P7" s="40">
        <f t="shared" si="1"/>
        <v>512295</v>
      </c>
      <c r="Q7" s="2"/>
      <c r="R7" s="2"/>
      <c r="S7" s="2"/>
      <c r="T7" s="2"/>
      <c r="U7" s="2"/>
      <c r="V7" s="2"/>
      <c r="W7" s="2"/>
      <c r="X7" s="2"/>
      <c r="Y7" s="2"/>
      <c r="Z7" s="2"/>
      <c r="AA7" s="2"/>
      <c r="AB7" s="2"/>
      <c r="AC7" s="2"/>
      <c r="AD7" s="2"/>
      <c r="AE7" s="2"/>
      <c r="AF7" s="2"/>
    </row>
    <row r="8" spans="1:32" ht="14.25" customHeight="1" x14ac:dyDescent="0.3">
      <c r="A8" s="11" t="s">
        <v>23</v>
      </c>
      <c r="B8" s="39">
        <v>6773381</v>
      </c>
      <c r="C8" s="39">
        <v>1506792</v>
      </c>
      <c r="D8" s="39">
        <v>6204075</v>
      </c>
      <c r="E8" s="39">
        <v>45878</v>
      </c>
      <c r="F8" s="39">
        <v>53101</v>
      </c>
      <c r="G8" s="37">
        <v>87141</v>
      </c>
      <c r="H8" s="39">
        <v>83295</v>
      </c>
      <c r="I8" s="39">
        <v>4267</v>
      </c>
      <c r="J8" s="37">
        <v>70606</v>
      </c>
      <c r="K8" s="37">
        <v>28386</v>
      </c>
      <c r="L8" s="37">
        <v>0</v>
      </c>
      <c r="M8" s="37">
        <v>1935</v>
      </c>
      <c r="N8" s="37">
        <f t="shared" si="0"/>
        <v>14858857</v>
      </c>
      <c r="O8" s="37">
        <v>545786</v>
      </c>
      <c r="P8" s="40">
        <f t="shared" si="1"/>
        <v>15404643</v>
      </c>
      <c r="Q8" s="2"/>
      <c r="R8" s="2"/>
      <c r="S8" s="2"/>
      <c r="T8" s="2"/>
      <c r="U8" s="2"/>
      <c r="V8" s="2"/>
      <c r="W8" s="2"/>
      <c r="X8" s="2"/>
      <c r="Y8" s="2"/>
      <c r="Z8" s="2"/>
      <c r="AA8" s="2"/>
      <c r="AB8" s="2"/>
      <c r="AC8" s="2"/>
      <c r="AD8" s="2"/>
      <c r="AE8" s="2"/>
      <c r="AF8" s="2"/>
    </row>
    <row r="9" spans="1:32" ht="14.25" customHeight="1" x14ac:dyDescent="0.3">
      <c r="A9" s="11" t="s">
        <v>24</v>
      </c>
      <c r="B9" s="39">
        <v>287011</v>
      </c>
      <c r="C9" s="39">
        <v>3222079</v>
      </c>
      <c r="D9" s="39">
        <v>48620</v>
      </c>
      <c r="E9" s="39">
        <v>185167</v>
      </c>
      <c r="F9" s="39">
        <v>11413</v>
      </c>
      <c r="G9" s="37">
        <v>3485</v>
      </c>
      <c r="H9" s="39">
        <v>1716</v>
      </c>
      <c r="I9" s="39">
        <v>3205</v>
      </c>
      <c r="J9" s="37">
        <v>12166</v>
      </c>
      <c r="K9" s="37">
        <v>38</v>
      </c>
      <c r="L9" s="37">
        <v>2486</v>
      </c>
      <c r="M9" s="37">
        <v>649</v>
      </c>
      <c r="N9" s="37">
        <f t="shared" si="0"/>
        <v>3778035</v>
      </c>
      <c r="O9" s="37">
        <v>147171</v>
      </c>
      <c r="P9" s="40">
        <f t="shared" si="1"/>
        <v>3925206</v>
      </c>
      <c r="Q9" s="2"/>
      <c r="R9" s="2"/>
      <c r="S9" s="2"/>
      <c r="T9" s="2"/>
      <c r="U9" s="2"/>
      <c r="V9" s="2"/>
      <c r="W9" s="2"/>
      <c r="X9" s="2"/>
      <c r="Y9" s="2"/>
      <c r="Z9" s="2"/>
      <c r="AA9" s="2"/>
      <c r="AB9" s="2"/>
      <c r="AC9" s="2"/>
      <c r="AD9" s="2"/>
      <c r="AE9" s="2"/>
      <c r="AF9" s="2"/>
    </row>
    <row r="10" spans="1:32" ht="14.25" customHeight="1" x14ac:dyDescent="0.3">
      <c r="A10" s="12" t="s">
        <v>25</v>
      </c>
      <c r="B10" s="41">
        <f t="shared" ref="B10:M10" si="2">B11+B12+B13+B14</f>
        <v>7678106</v>
      </c>
      <c r="C10" s="41">
        <f t="shared" si="2"/>
        <v>6599845</v>
      </c>
      <c r="D10" s="41">
        <f t="shared" si="2"/>
        <v>163702</v>
      </c>
      <c r="E10" s="41">
        <f t="shared" si="2"/>
        <v>2517563</v>
      </c>
      <c r="F10" s="41">
        <f t="shared" si="2"/>
        <v>255642</v>
      </c>
      <c r="G10" s="41">
        <f t="shared" si="2"/>
        <v>182094</v>
      </c>
      <c r="H10" s="41">
        <f t="shared" si="2"/>
        <v>88279</v>
      </c>
      <c r="I10" s="41">
        <f t="shared" si="2"/>
        <v>109870</v>
      </c>
      <c r="J10" s="41">
        <f t="shared" si="2"/>
        <v>19443</v>
      </c>
      <c r="K10" s="41">
        <f t="shared" si="2"/>
        <v>61510</v>
      </c>
      <c r="L10" s="41">
        <f t="shared" si="2"/>
        <v>17082</v>
      </c>
      <c r="M10" s="41">
        <f t="shared" si="2"/>
        <v>16717</v>
      </c>
      <c r="N10" s="37">
        <f>SUM(B10:M10)</f>
        <v>17709853</v>
      </c>
      <c r="O10" s="41">
        <f>O11+O12+O13+O14</f>
        <v>7840184</v>
      </c>
      <c r="P10" s="42">
        <f>P11+P12+P13+P14</f>
        <v>25550037</v>
      </c>
      <c r="Q10" s="2"/>
      <c r="R10" s="3"/>
      <c r="S10" s="3"/>
      <c r="T10" s="3"/>
      <c r="U10" s="3"/>
      <c r="V10" s="3"/>
      <c r="W10" s="3"/>
      <c r="X10" s="3"/>
      <c r="Y10" s="3"/>
      <c r="Z10" s="3"/>
      <c r="AA10" s="3"/>
      <c r="AB10" s="3"/>
      <c r="AC10" s="3"/>
      <c r="AD10" s="3"/>
      <c r="AE10" s="3"/>
      <c r="AF10" s="3"/>
    </row>
    <row r="11" spans="1:32" ht="14.25" customHeight="1" x14ac:dyDescent="0.3">
      <c r="A11" s="13" t="s">
        <v>26</v>
      </c>
      <c r="B11" s="43">
        <v>4551</v>
      </c>
      <c r="C11" s="43">
        <v>118133</v>
      </c>
      <c r="D11" s="43">
        <v>0</v>
      </c>
      <c r="E11" s="43">
        <v>63213</v>
      </c>
      <c r="F11" s="43">
        <v>0</v>
      </c>
      <c r="G11" s="43">
        <v>0</v>
      </c>
      <c r="H11" s="43">
        <v>0</v>
      </c>
      <c r="I11" s="43">
        <v>0</v>
      </c>
      <c r="J11" s="43">
        <v>0</v>
      </c>
      <c r="K11" s="43">
        <v>0</v>
      </c>
      <c r="L11" s="44">
        <v>0</v>
      </c>
      <c r="M11" s="43">
        <v>0</v>
      </c>
      <c r="N11" s="37">
        <f t="shared" si="0"/>
        <v>185897</v>
      </c>
      <c r="O11" s="37">
        <v>128105</v>
      </c>
      <c r="P11" s="45">
        <f>N11+O11</f>
        <v>314002</v>
      </c>
      <c r="Q11" s="2"/>
      <c r="R11" s="3"/>
      <c r="S11" s="3"/>
      <c r="T11" s="3"/>
      <c r="U11" s="3"/>
      <c r="V11" s="3"/>
      <c r="W11" s="3"/>
      <c r="X11" s="3"/>
      <c r="Y11" s="3"/>
      <c r="Z11" s="3"/>
      <c r="AA11" s="3"/>
      <c r="AB11" s="3"/>
      <c r="AC11" s="3"/>
      <c r="AD11" s="3"/>
      <c r="AE11" s="3"/>
      <c r="AF11" s="3"/>
    </row>
    <row r="12" spans="1:32" ht="14.25" customHeight="1" x14ac:dyDescent="0.3">
      <c r="A12" s="14" t="s">
        <v>27</v>
      </c>
      <c r="B12" s="43">
        <v>59329</v>
      </c>
      <c r="C12" s="43">
        <v>3218</v>
      </c>
      <c r="D12" s="43">
        <v>18983</v>
      </c>
      <c r="E12" s="43">
        <v>34250</v>
      </c>
      <c r="F12" s="43">
        <v>1148</v>
      </c>
      <c r="G12" s="43">
        <v>0</v>
      </c>
      <c r="H12" s="43">
        <v>2490</v>
      </c>
      <c r="I12" s="43">
        <v>3899</v>
      </c>
      <c r="J12" s="43">
        <v>0</v>
      </c>
      <c r="K12" s="46">
        <v>516</v>
      </c>
      <c r="L12" s="47">
        <v>0</v>
      </c>
      <c r="M12" s="48">
        <v>0</v>
      </c>
      <c r="N12" s="37">
        <f t="shared" si="0"/>
        <v>123833</v>
      </c>
      <c r="O12" s="37">
        <v>1019800</v>
      </c>
      <c r="P12" s="45">
        <f>N12+O12</f>
        <v>1143633</v>
      </c>
      <c r="Q12" s="2" t="s">
        <v>50</v>
      </c>
      <c r="R12" s="3"/>
      <c r="S12" s="3"/>
      <c r="T12" s="3"/>
      <c r="U12" s="3"/>
      <c r="V12" s="3"/>
      <c r="W12" s="3"/>
    </row>
    <row r="13" spans="1:32" ht="14.25" customHeight="1" x14ac:dyDescent="0.3">
      <c r="A13" s="14" t="s">
        <v>28</v>
      </c>
      <c r="B13" s="43">
        <v>2612283</v>
      </c>
      <c r="C13" s="43">
        <v>3028218</v>
      </c>
      <c r="D13" s="43">
        <v>62</v>
      </c>
      <c r="E13" s="43">
        <v>1398220</v>
      </c>
      <c r="F13" s="43">
        <v>145668</v>
      </c>
      <c r="G13" s="43">
        <v>177058</v>
      </c>
      <c r="H13" s="43">
        <v>73716</v>
      </c>
      <c r="I13" s="43">
        <v>0</v>
      </c>
      <c r="J13" s="43">
        <v>19443</v>
      </c>
      <c r="K13" s="43">
        <v>60700</v>
      </c>
      <c r="L13" s="49">
        <v>16041</v>
      </c>
      <c r="M13" s="43">
        <v>0</v>
      </c>
      <c r="N13" s="37">
        <f t="shared" si="0"/>
        <v>7531409</v>
      </c>
      <c r="O13" s="37">
        <v>3194080</v>
      </c>
      <c r="P13" s="45">
        <f>N13+O13</f>
        <v>10725489</v>
      </c>
      <c r="Q13" s="2"/>
      <c r="R13" s="3"/>
      <c r="S13" s="3"/>
      <c r="T13" s="3"/>
      <c r="U13" s="3"/>
      <c r="V13" s="3"/>
      <c r="W13" s="3"/>
    </row>
    <row r="14" spans="1:32" ht="14.25" customHeight="1" x14ac:dyDescent="0.3">
      <c r="A14" s="14" t="s">
        <v>29</v>
      </c>
      <c r="B14" s="43">
        <v>5001943</v>
      </c>
      <c r="C14" s="43">
        <v>3450276</v>
      </c>
      <c r="D14" s="43">
        <v>144657</v>
      </c>
      <c r="E14" s="43">
        <v>1021880</v>
      </c>
      <c r="F14" s="43">
        <v>108826</v>
      </c>
      <c r="G14" s="43">
        <v>5036</v>
      </c>
      <c r="H14" s="43">
        <v>12073</v>
      </c>
      <c r="I14" s="43">
        <v>105971</v>
      </c>
      <c r="J14" s="43">
        <v>0</v>
      </c>
      <c r="K14" s="43">
        <v>294</v>
      </c>
      <c r="L14" s="43">
        <v>1041</v>
      </c>
      <c r="M14" s="43">
        <v>16717</v>
      </c>
      <c r="N14" s="37">
        <f t="shared" si="0"/>
        <v>9868714</v>
      </c>
      <c r="O14" s="37">
        <v>3498199</v>
      </c>
      <c r="P14" s="45">
        <f>N14+O14</f>
        <v>13366913</v>
      </c>
      <c r="Q14" s="2"/>
      <c r="R14" s="2"/>
      <c r="S14" s="2"/>
      <c r="T14" s="2"/>
      <c r="U14" s="2"/>
      <c r="V14" s="2"/>
      <c r="W14" s="2"/>
    </row>
    <row r="15" spans="1:32" ht="14.25" customHeight="1" x14ac:dyDescent="0.3">
      <c r="A15" s="15" t="s">
        <v>30</v>
      </c>
      <c r="B15" s="44">
        <v>4176063</v>
      </c>
      <c r="C15" s="44">
        <v>3058442</v>
      </c>
      <c r="D15" s="44">
        <v>0</v>
      </c>
      <c r="E15" s="44">
        <v>610892</v>
      </c>
      <c r="F15" s="44">
        <v>32691</v>
      </c>
      <c r="G15" s="44">
        <v>0</v>
      </c>
      <c r="H15" s="44">
        <v>6202</v>
      </c>
      <c r="I15" s="44">
        <v>0</v>
      </c>
      <c r="J15" s="44">
        <v>0</v>
      </c>
      <c r="K15" s="44">
        <v>0</v>
      </c>
      <c r="L15" s="44">
        <v>608</v>
      </c>
      <c r="M15" s="44">
        <v>0</v>
      </c>
      <c r="N15" s="37">
        <f t="shared" si="0"/>
        <v>7884898</v>
      </c>
      <c r="O15" s="37">
        <v>2842018</v>
      </c>
      <c r="P15" s="50">
        <f>N15+O15</f>
        <v>10726916</v>
      </c>
      <c r="Q15" s="2"/>
      <c r="R15" s="2"/>
      <c r="S15" s="2"/>
      <c r="T15" s="2"/>
      <c r="U15" s="2"/>
      <c r="V15" s="2"/>
      <c r="W15" s="2"/>
    </row>
    <row r="16" spans="1:32" ht="14.25" customHeight="1" x14ac:dyDescent="0.35">
      <c r="A16" s="16" t="s">
        <v>31</v>
      </c>
      <c r="B16" s="51">
        <f t="shared" ref="B16:M16" si="3">B17-B10-B9-B8-B7-B6-B5-B4</f>
        <v>73779</v>
      </c>
      <c r="C16" s="51">
        <f t="shared" si="3"/>
        <v>62811</v>
      </c>
      <c r="D16" s="51">
        <f t="shared" si="3"/>
        <v>2214430</v>
      </c>
      <c r="E16" s="51">
        <f t="shared" si="3"/>
        <v>36572</v>
      </c>
      <c r="F16" s="51">
        <f t="shared" si="3"/>
        <v>8657</v>
      </c>
      <c r="G16" s="51">
        <f t="shared" si="3"/>
        <v>3632</v>
      </c>
      <c r="H16" s="51">
        <f t="shared" si="3"/>
        <v>4301</v>
      </c>
      <c r="I16" s="51">
        <f t="shared" si="3"/>
        <v>2266</v>
      </c>
      <c r="J16" s="51">
        <f t="shared" si="3"/>
        <v>3313</v>
      </c>
      <c r="K16" s="51">
        <f t="shared" si="3"/>
        <v>1977</v>
      </c>
      <c r="L16" s="51">
        <f t="shared" si="3"/>
        <v>2742</v>
      </c>
      <c r="M16" s="51">
        <f t="shared" si="3"/>
        <v>2241</v>
      </c>
      <c r="N16" s="37">
        <f t="shared" si="0"/>
        <v>2416721</v>
      </c>
      <c r="O16" s="51">
        <f>O17-O10-O9-O8-O7-O6-O5-O4</f>
        <v>121492</v>
      </c>
      <c r="P16" s="52">
        <f t="shared" ref="P16" si="4">P17-P10-P9-P8-P7-P6-P5-P4</f>
        <v>2538213</v>
      </c>
      <c r="Q16" s="2"/>
      <c r="R16" s="4"/>
      <c r="S16" s="4"/>
      <c r="T16" s="4"/>
      <c r="U16" s="4"/>
      <c r="V16" s="4"/>
      <c r="W16" s="4"/>
    </row>
    <row r="17" spans="1:28" ht="14.25" customHeight="1" x14ac:dyDescent="0.3">
      <c r="A17" s="17" t="s">
        <v>43</v>
      </c>
      <c r="B17" s="53">
        <v>16246417</v>
      </c>
      <c r="C17" s="53">
        <v>12033134</v>
      </c>
      <c r="D17" s="53">
        <v>9541152</v>
      </c>
      <c r="E17" s="53">
        <v>3967229</v>
      </c>
      <c r="F17" s="53">
        <v>412238</v>
      </c>
      <c r="G17" s="53">
        <v>299145</v>
      </c>
      <c r="H17" s="53">
        <v>194741</v>
      </c>
      <c r="I17" s="53">
        <v>119680</v>
      </c>
      <c r="J17" s="53">
        <v>105528</v>
      </c>
      <c r="K17" s="53">
        <v>91911</v>
      </c>
      <c r="L17" s="53">
        <v>22310</v>
      </c>
      <c r="M17" s="53">
        <v>21564</v>
      </c>
      <c r="N17" s="53">
        <f t="shared" si="0"/>
        <v>43055049</v>
      </c>
      <c r="O17" s="53">
        <v>9939951</v>
      </c>
      <c r="P17" s="52">
        <f>N17+O17</f>
        <v>52995000</v>
      </c>
      <c r="Q17" s="2"/>
      <c r="R17" s="2"/>
      <c r="S17" s="2"/>
      <c r="T17" s="2"/>
      <c r="U17" s="2"/>
      <c r="V17" s="2"/>
      <c r="W17" s="2"/>
    </row>
    <row r="18" spans="1:28" ht="14.25" customHeight="1" x14ac:dyDescent="0.3">
      <c r="A18" s="16" t="s">
        <v>32</v>
      </c>
      <c r="B18" s="51">
        <v>990596</v>
      </c>
      <c r="C18" s="51">
        <v>17</v>
      </c>
      <c r="D18" s="51">
        <v>0</v>
      </c>
      <c r="E18" s="51">
        <v>622899</v>
      </c>
      <c r="F18" s="51">
        <v>0</v>
      </c>
      <c r="G18" s="51">
        <v>0</v>
      </c>
      <c r="H18" s="51">
        <v>0</v>
      </c>
      <c r="I18" s="51">
        <v>0</v>
      </c>
      <c r="J18" s="51">
        <v>0</v>
      </c>
      <c r="K18" s="51">
        <v>0</v>
      </c>
      <c r="L18" s="51">
        <v>0</v>
      </c>
      <c r="M18" s="51">
        <v>0</v>
      </c>
      <c r="N18" s="51">
        <f t="shared" si="0"/>
        <v>1613512</v>
      </c>
      <c r="O18" s="51">
        <v>0</v>
      </c>
      <c r="P18" s="52">
        <f>N18+O18</f>
        <v>1613512</v>
      </c>
      <c r="Q18" s="2"/>
      <c r="R18" s="2"/>
      <c r="S18" s="2"/>
      <c r="T18" s="2"/>
      <c r="U18" s="2"/>
      <c r="V18" s="2"/>
      <c r="W18" s="2"/>
    </row>
    <row r="19" spans="1:28" ht="14.25" customHeight="1" x14ac:dyDescent="0.3">
      <c r="A19" s="16" t="s">
        <v>33</v>
      </c>
      <c r="B19" s="51">
        <v>425363</v>
      </c>
      <c r="C19" s="51">
        <v>897190</v>
      </c>
      <c r="D19" s="51">
        <v>1034</v>
      </c>
      <c r="E19" s="51">
        <v>28934</v>
      </c>
      <c r="F19" s="51">
        <v>100</v>
      </c>
      <c r="G19" s="51">
        <v>0</v>
      </c>
      <c r="H19" s="51">
        <v>0</v>
      </c>
      <c r="I19" s="51">
        <v>0</v>
      </c>
      <c r="J19" s="51">
        <v>4929</v>
      </c>
      <c r="K19" s="51">
        <v>0</v>
      </c>
      <c r="L19" s="51">
        <v>0</v>
      </c>
      <c r="M19" s="51">
        <v>0</v>
      </c>
      <c r="N19" s="51">
        <f t="shared" si="0"/>
        <v>1357550</v>
      </c>
      <c r="O19" s="51">
        <v>464957</v>
      </c>
      <c r="P19" s="52">
        <f>N19+O19</f>
        <v>1822507</v>
      </c>
      <c r="Q19" s="2"/>
      <c r="R19" s="2"/>
      <c r="S19" s="2"/>
      <c r="T19" s="2"/>
      <c r="U19" s="2"/>
      <c r="V19" s="2"/>
      <c r="W19" s="2"/>
      <c r="X19" s="5"/>
      <c r="Y19" s="5"/>
      <c r="Z19" s="5"/>
      <c r="AA19" s="5"/>
      <c r="AB19" s="5"/>
    </row>
    <row r="20" spans="1:28" ht="14.25" customHeight="1" x14ac:dyDescent="0.3">
      <c r="A20" s="16" t="s">
        <v>21</v>
      </c>
      <c r="B20" s="51">
        <v>23464</v>
      </c>
      <c r="C20" s="51">
        <v>27505</v>
      </c>
      <c r="D20" s="51">
        <v>15524</v>
      </c>
      <c r="E20" s="51">
        <v>892</v>
      </c>
      <c r="F20" s="51">
        <v>8</v>
      </c>
      <c r="G20" s="51">
        <v>0</v>
      </c>
      <c r="H20" s="51">
        <v>0</v>
      </c>
      <c r="I20" s="51">
        <v>0</v>
      </c>
      <c r="J20" s="51">
        <v>0</v>
      </c>
      <c r="K20" s="51">
        <v>0</v>
      </c>
      <c r="L20" s="51">
        <v>0</v>
      </c>
      <c r="M20" s="51">
        <v>0</v>
      </c>
      <c r="N20" s="51">
        <f t="shared" si="0"/>
        <v>67393</v>
      </c>
      <c r="O20" s="51">
        <v>51507</v>
      </c>
      <c r="P20" s="52">
        <f>N20+O20</f>
        <v>118900</v>
      </c>
      <c r="Q20" s="2"/>
      <c r="R20" s="2"/>
      <c r="S20" s="2"/>
      <c r="T20" s="2"/>
      <c r="U20" s="2"/>
      <c r="V20" s="2"/>
      <c r="W20" s="2"/>
      <c r="X20" s="5"/>
      <c r="Y20" s="5"/>
      <c r="Z20" s="5"/>
      <c r="AA20" s="5"/>
      <c r="AB20" s="5"/>
    </row>
    <row r="21" spans="1:28" ht="14.25" customHeight="1" x14ac:dyDescent="0.3">
      <c r="A21" s="12" t="s">
        <v>34</v>
      </c>
      <c r="B21" s="41">
        <f t="shared" ref="B21:M21" si="5">B22+B23+B24+B25</f>
        <v>13513391</v>
      </c>
      <c r="C21" s="41">
        <f t="shared" si="5"/>
        <v>9992012</v>
      </c>
      <c r="D21" s="41">
        <f t="shared" si="5"/>
        <v>7343131</v>
      </c>
      <c r="E21" s="41">
        <f t="shared" si="5"/>
        <v>2694244</v>
      </c>
      <c r="F21" s="41">
        <f t="shared" si="5"/>
        <v>339782</v>
      </c>
      <c r="G21" s="41">
        <f t="shared" si="5"/>
        <v>258838</v>
      </c>
      <c r="H21" s="41">
        <f t="shared" si="5"/>
        <v>180402</v>
      </c>
      <c r="I21" s="41">
        <f t="shared" si="5"/>
        <v>91261</v>
      </c>
      <c r="J21" s="41">
        <f t="shared" si="5"/>
        <v>88905</v>
      </c>
      <c r="K21" s="41">
        <f t="shared" si="5"/>
        <v>83532</v>
      </c>
      <c r="L21" s="41">
        <f t="shared" si="5"/>
        <v>12060</v>
      </c>
      <c r="M21" s="41">
        <f t="shared" si="5"/>
        <v>15523</v>
      </c>
      <c r="N21" s="51">
        <f t="shared" si="0"/>
        <v>34613081</v>
      </c>
      <c r="O21" s="51">
        <f>O22+O23+O24+O25</f>
        <v>7614741</v>
      </c>
      <c r="P21" s="42">
        <f t="shared" ref="P21" si="6">P22+P23+P24+P25</f>
        <v>42227822</v>
      </c>
      <c r="Q21" s="2"/>
      <c r="R21" s="3"/>
      <c r="S21" s="3"/>
      <c r="T21" s="3"/>
      <c r="U21" s="3"/>
      <c r="V21" s="3"/>
      <c r="W21" s="3"/>
    </row>
    <row r="22" spans="1:28" ht="14.25" customHeight="1" x14ac:dyDescent="0.3">
      <c r="A22" s="13" t="s">
        <v>35</v>
      </c>
      <c r="B22" s="43">
        <v>1236805</v>
      </c>
      <c r="C22" s="43">
        <v>541798</v>
      </c>
      <c r="D22" s="43">
        <v>0</v>
      </c>
      <c r="E22" s="43">
        <v>311877</v>
      </c>
      <c r="F22" s="43">
        <v>7223</v>
      </c>
      <c r="G22" s="43">
        <v>0</v>
      </c>
      <c r="H22" s="43">
        <v>0</v>
      </c>
      <c r="I22" s="43">
        <v>0</v>
      </c>
      <c r="J22" s="43">
        <v>0</v>
      </c>
      <c r="K22" s="43">
        <v>0</v>
      </c>
      <c r="L22" s="43">
        <v>0</v>
      </c>
      <c r="M22" s="43">
        <v>0</v>
      </c>
      <c r="N22" s="51">
        <f t="shared" si="0"/>
        <v>2097703</v>
      </c>
      <c r="O22" s="51">
        <v>1796029</v>
      </c>
      <c r="P22" s="45">
        <f>N22+O22</f>
        <v>3893732</v>
      </c>
      <c r="Q22" s="2"/>
      <c r="R22" s="3"/>
      <c r="S22" s="3"/>
      <c r="T22" s="3"/>
      <c r="U22" s="3"/>
      <c r="V22" s="3"/>
      <c r="W22" s="3"/>
    </row>
    <row r="23" spans="1:28" ht="14.25" customHeight="1" x14ac:dyDescent="0.3">
      <c r="A23" s="13" t="s">
        <v>36</v>
      </c>
      <c r="B23" s="43">
        <v>382450</v>
      </c>
      <c r="C23" s="43">
        <v>347741</v>
      </c>
      <c r="D23" s="43">
        <v>120311</v>
      </c>
      <c r="E23" s="43">
        <v>70954</v>
      </c>
      <c r="F23" s="43">
        <v>2191</v>
      </c>
      <c r="G23" s="43">
        <v>37567</v>
      </c>
      <c r="H23" s="43">
        <v>50741</v>
      </c>
      <c r="I23" s="43">
        <v>4500</v>
      </c>
      <c r="J23" s="43">
        <v>49274</v>
      </c>
      <c r="K23" s="43">
        <v>1060</v>
      </c>
      <c r="L23" s="43">
        <v>12060</v>
      </c>
      <c r="M23" s="43">
        <v>0</v>
      </c>
      <c r="N23" s="51">
        <f t="shared" si="0"/>
        <v>1078849</v>
      </c>
      <c r="O23" s="51">
        <v>224801</v>
      </c>
      <c r="P23" s="45">
        <f>N23+O23</f>
        <v>1303650</v>
      </c>
      <c r="Q23" s="2"/>
      <c r="R23" s="3"/>
      <c r="S23" s="3"/>
      <c r="T23" s="3"/>
      <c r="U23" s="3"/>
      <c r="V23" s="3"/>
      <c r="W23" s="3"/>
    </row>
    <row r="24" spans="1:28" ht="14.25" customHeight="1" x14ac:dyDescent="0.3">
      <c r="A24" s="13" t="s">
        <v>37</v>
      </c>
      <c r="B24" s="43">
        <v>2857820</v>
      </c>
      <c r="C24" s="43">
        <v>3270782</v>
      </c>
      <c r="D24" s="43">
        <v>1208716</v>
      </c>
      <c r="E24" s="43">
        <v>790054</v>
      </c>
      <c r="F24" s="43">
        <v>110933</v>
      </c>
      <c r="G24" s="43">
        <v>0</v>
      </c>
      <c r="H24" s="43">
        <v>22593</v>
      </c>
      <c r="I24" s="43">
        <v>0</v>
      </c>
      <c r="J24" s="43">
        <v>9117</v>
      </c>
      <c r="K24" s="43">
        <v>10515</v>
      </c>
      <c r="L24" s="43">
        <v>0</v>
      </c>
      <c r="M24" s="43">
        <v>0</v>
      </c>
      <c r="N24" s="51">
        <f t="shared" si="0"/>
        <v>8280530</v>
      </c>
      <c r="O24" s="51">
        <v>2560769</v>
      </c>
      <c r="P24" s="45">
        <f>N24+O24</f>
        <v>10841299</v>
      </c>
      <c r="Q24" s="2"/>
      <c r="R24" s="3"/>
      <c r="S24" s="3"/>
      <c r="T24" s="3"/>
      <c r="U24" s="3"/>
      <c r="V24" s="3"/>
      <c r="W24" s="3"/>
    </row>
    <row r="25" spans="1:28" ht="14.25" customHeight="1" x14ac:dyDescent="0.3">
      <c r="A25" s="15" t="s">
        <v>38</v>
      </c>
      <c r="B25" s="44">
        <v>9036316</v>
      </c>
      <c r="C25" s="44">
        <v>5831691</v>
      </c>
      <c r="D25" s="44">
        <v>6014104</v>
      </c>
      <c r="E25" s="44">
        <v>1521359</v>
      </c>
      <c r="F25" s="44">
        <v>219435</v>
      </c>
      <c r="G25" s="44">
        <v>221271</v>
      </c>
      <c r="H25" s="44">
        <v>107068</v>
      </c>
      <c r="I25" s="44">
        <v>86761</v>
      </c>
      <c r="J25" s="44">
        <v>30514</v>
      </c>
      <c r="K25" s="44">
        <v>71957</v>
      </c>
      <c r="L25" s="43">
        <v>0</v>
      </c>
      <c r="M25" s="44">
        <v>15523</v>
      </c>
      <c r="N25" s="51">
        <f t="shared" si="0"/>
        <v>23155999</v>
      </c>
      <c r="O25" s="51">
        <v>3033142</v>
      </c>
      <c r="P25" s="50">
        <f>N25+O25</f>
        <v>26189141</v>
      </c>
      <c r="Q25" s="2"/>
      <c r="R25" s="2"/>
      <c r="S25" s="2"/>
      <c r="T25" s="2"/>
      <c r="U25" s="2"/>
      <c r="V25" s="2"/>
      <c r="W25" s="2"/>
    </row>
    <row r="26" spans="1:28" ht="14.25" customHeight="1" x14ac:dyDescent="0.3">
      <c r="A26" s="16" t="s">
        <v>39</v>
      </c>
      <c r="B26" s="51">
        <v>0</v>
      </c>
      <c r="C26" s="51">
        <v>0</v>
      </c>
      <c r="D26" s="51">
        <v>0</v>
      </c>
      <c r="E26" s="51">
        <v>96719</v>
      </c>
      <c r="F26" s="51">
        <v>2192</v>
      </c>
      <c r="G26" s="51">
        <v>0</v>
      </c>
      <c r="H26" s="51">
        <v>0</v>
      </c>
      <c r="I26" s="51">
        <v>0</v>
      </c>
      <c r="J26" s="51">
        <v>0</v>
      </c>
      <c r="K26" s="51">
        <v>1957</v>
      </c>
      <c r="L26" s="51">
        <v>0</v>
      </c>
      <c r="M26" s="51">
        <v>0</v>
      </c>
      <c r="N26" s="51">
        <f t="shared" si="0"/>
        <v>100868</v>
      </c>
      <c r="O26" s="51">
        <v>2965</v>
      </c>
      <c r="P26" s="52">
        <f>N26+O26</f>
        <v>103833</v>
      </c>
      <c r="Q26" s="2"/>
      <c r="R26" s="2"/>
      <c r="S26" s="2"/>
      <c r="T26" s="2"/>
      <c r="U26" s="2"/>
      <c r="V26" s="2"/>
      <c r="W26" s="2"/>
      <c r="X26" s="2"/>
      <c r="Y26" s="2"/>
    </row>
    <row r="27" spans="1:28" ht="14.25" customHeight="1" x14ac:dyDescent="0.3">
      <c r="A27" s="16" t="s">
        <v>40</v>
      </c>
      <c r="B27" s="51">
        <f t="shared" ref="B27:M27" si="7">B30-B28-B26-B21-B20-B19-B18</f>
        <v>276189</v>
      </c>
      <c r="C27" s="51">
        <f t="shared" si="7"/>
        <v>172966</v>
      </c>
      <c r="D27" s="51">
        <f t="shared" si="7"/>
        <v>324571</v>
      </c>
      <c r="E27" s="51">
        <f t="shared" si="7"/>
        <v>96605</v>
      </c>
      <c r="F27" s="51">
        <f t="shared" si="7"/>
        <v>24036</v>
      </c>
      <c r="G27" s="51">
        <f t="shared" si="7"/>
        <v>6800</v>
      </c>
      <c r="H27" s="51">
        <f t="shared" si="7"/>
        <v>4183</v>
      </c>
      <c r="I27" s="51">
        <f t="shared" si="7"/>
        <v>6180</v>
      </c>
      <c r="J27" s="51">
        <f t="shared" si="7"/>
        <v>904</v>
      </c>
      <c r="K27" s="51">
        <f t="shared" si="7"/>
        <v>706</v>
      </c>
      <c r="L27" s="51">
        <f t="shared" si="7"/>
        <v>6856</v>
      </c>
      <c r="M27" s="51">
        <f t="shared" si="7"/>
        <v>587</v>
      </c>
      <c r="N27" s="51">
        <f t="shared" si="0"/>
        <v>920583</v>
      </c>
      <c r="O27" s="51">
        <f>O30-O28-O26-O21-O20-O19-O18</f>
        <v>1621681</v>
      </c>
      <c r="P27" s="52">
        <f t="shared" ref="P27" si="8">P30-P28-P26-P21-P20-P19-P18</f>
        <v>2542264</v>
      </c>
      <c r="Q27" s="2"/>
      <c r="R27" s="2"/>
      <c r="S27" s="2"/>
      <c r="T27" s="2"/>
      <c r="U27" s="2"/>
      <c r="V27" s="2"/>
      <c r="W27" s="2"/>
    </row>
    <row r="28" spans="1:28" ht="14.25" customHeight="1" x14ac:dyDescent="0.3">
      <c r="A28" s="12" t="s">
        <v>41</v>
      </c>
      <c r="B28" s="41">
        <v>1017414</v>
      </c>
      <c r="C28" s="41">
        <v>943444</v>
      </c>
      <c r="D28" s="41">
        <v>1856892</v>
      </c>
      <c r="E28" s="41">
        <v>426936</v>
      </c>
      <c r="F28" s="41">
        <v>46120</v>
      </c>
      <c r="G28" s="41">
        <v>33507</v>
      </c>
      <c r="H28" s="41">
        <v>10156</v>
      </c>
      <c r="I28" s="41">
        <v>22239</v>
      </c>
      <c r="J28" s="41">
        <v>10790</v>
      </c>
      <c r="K28" s="41">
        <v>5716</v>
      </c>
      <c r="L28" s="41">
        <v>3394</v>
      </c>
      <c r="M28" s="41">
        <v>5454</v>
      </c>
      <c r="N28" s="51">
        <f t="shared" si="0"/>
        <v>4382062</v>
      </c>
      <c r="O28" s="51">
        <v>184100</v>
      </c>
      <c r="P28" s="42">
        <f>N28+O28</f>
        <v>4566162</v>
      </c>
      <c r="Q28" s="2"/>
      <c r="R28" s="2"/>
      <c r="S28" s="2"/>
      <c r="T28" s="2"/>
      <c r="U28" s="2"/>
      <c r="V28" s="2"/>
      <c r="W28" s="2"/>
    </row>
    <row r="29" spans="1:28" ht="14.25" customHeight="1" x14ac:dyDescent="0.35">
      <c r="A29" s="13" t="s">
        <v>42</v>
      </c>
      <c r="B29" s="43">
        <v>81480</v>
      </c>
      <c r="C29" s="43">
        <v>113809</v>
      </c>
      <c r="D29" s="43">
        <v>19860</v>
      </c>
      <c r="E29" s="43">
        <v>47143</v>
      </c>
      <c r="F29" s="43">
        <v>3516</v>
      </c>
      <c r="G29" s="43">
        <v>-147</v>
      </c>
      <c r="H29" s="43">
        <v>1313</v>
      </c>
      <c r="I29" s="43">
        <v>1977</v>
      </c>
      <c r="J29" s="43">
        <v>220</v>
      </c>
      <c r="K29" s="43">
        <v>465</v>
      </c>
      <c r="L29" s="43">
        <v>-508</v>
      </c>
      <c r="M29" s="43">
        <v>-1057</v>
      </c>
      <c r="N29" s="51">
        <f t="shared" si="0"/>
        <v>268071</v>
      </c>
      <c r="O29" s="51">
        <v>75356</v>
      </c>
      <c r="P29" s="45">
        <f>N29+O29</f>
        <v>343427</v>
      </c>
      <c r="Q29" s="2"/>
      <c r="R29" s="4"/>
      <c r="S29" s="4"/>
      <c r="T29" s="4"/>
      <c r="U29" s="4"/>
      <c r="V29" s="4"/>
      <c r="W29" s="4"/>
    </row>
    <row r="30" spans="1:28" s="6" customFormat="1" ht="14.25" customHeight="1" x14ac:dyDescent="0.3">
      <c r="A30" s="17" t="s">
        <v>44</v>
      </c>
      <c r="B30" s="53">
        <v>16246417</v>
      </c>
      <c r="C30" s="53">
        <v>12033134</v>
      </c>
      <c r="D30" s="53">
        <v>9541152</v>
      </c>
      <c r="E30" s="53">
        <v>3967229</v>
      </c>
      <c r="F30" s="53">
        <v>412238</v>
      </c>
      <c r="G30" s="53">
        <v>299145</v>
      </c>
      <c r="H30" s="53">
        <v>194741</v>
      </c>
      <c r="I30" s="53">
        <v>119680</v>
      </c>
      <c r="J30" s="53">
        <v>105528</v>
      </c>
      <c r="K30" s="53">
        <v>91911</v>
      </c>
      <c r="L30" s="53">
        <v>22310</v>
      </c>
      <c r="M30" s="53">
        <v>21564</v>
      </c>
      <c r="N30" s="53">
        <f t="shared" ref="N30" si="9">SUM(B30:M30)</f>
        <v>43055049</v>
      </c>
      <c r="O30" s="53">
        <v>9939951</v>
      </c>
      <c r="P30" s="52">
        <f>N30+O30</f>
        <v>52995000</v>
      </c>
      <c r="Q30" s="2"/>
    </row>
    <row r="31" spans="1:28" s="6" customFormat="1" ht="14.25" customHeight="1" x14ac:dyDescent="0.25">
      <c r="A31" s="18"/>
      <c r="B31" s="19"/>
      <c r="C31" s="19"/>
      <c r="D31" s="19"/>
      <c r="E31" s="19"/>
      <c r="F31" s="19"/>
      <c r="G31" s="19"/>
      <c r="H31" s="19"/>
      <c r="I31" s="31"/>
      <c r="J31" s="31"/>
      <c r="K31" s="31"/>
      <c r="L31" s="19"/>
      <c r="M31" s="19"/>
      <c r="N31" s="20"/>
      <c r="O31" s="20"/>
    </row>
    <row r="32" spans="1:28" s="6" customFormat="1" ht="14.25" customHeight="1" x14ac:dyDescent="0.25">
      <c r="A32" s="21" t="s">
        <v>9</v>
      </c>
      <c r="B32" s="22"/>
      <c r="C32" s="22"/>
      <c r="D32" s="22"/>
      <c r="E32" s="22"/>
      <c r="F32" s="22"/>
      <c r="G32" s="22"/>
      <c r="H32" s="22"/>
      <c r="I32" s="32"/>
      <c r="J32" s="32"/>
      <c r="K32" s="34"/>
      <c r="L32" s="22"/>
      <c r="M32" s="22"/>
      <c r="N32" s="22"/>
      <c r="O32" s="23"/>
    </row>
    <row r="33" spans="1:16" s="6" customFormat="1" ht="14.25" customHeight="1" x14ac:dyDescent="0.25">
      <c r="A33" s="24" t="s">
        <v>45</v>
      </c>
      <c r="B33" s="54">
        <v>21.83</v>
      </c>
      <c r="C33" s="54">
        <v>18.55</v>
      </c>
      <c r="D33" s="54">
        <v>23.37</v>
      </c>
      <c r="E33" s="54">
        <v>16.52</v>
      </c>
      <c r="F33" s="54">
        <v>19.440000000000001</v>
      </c>
      <c r="G33" s="54">
        <v>29.21</v>
      </c>
      <c r="H33" s="54">
        <v>13.68</v>
      </c>
      <c r="I33" s="55">
        <v>18.440000000000001</v>
      </c>
      <c r="J33" s="54">
        <v>23.27</v>
      </c>
      <c r="K33" s="54">
        <v>16.43</v>
      </c>
      <c r="L33" s="54">
        <v>17.88</v>
      </c>
      <c r="M33" s="56">
        <v>25.57</v>
      </c>
      <c r="N33" s="54">
        <v>19.86</v>
      </c>
      <c r="O33" s="54" t="s">
        <v>4</v>
      </c>
      <c r="P33" s="54" t="s">
        <v>4</v>
      </c>
    </row>
    <row r="34" spans="1:16" s="6" customFormat="1" ht="14.25" customHeight="1" x14ac:dyDescent="0.2">
      <c r="A34" s="24" t="s">
        <v>46</v>
      </c>
      <c r="B34" s="54">
        <v>17.7</v>
      </c>
      <c r="C34" s="54">
        <v>18.350000000000001</v>
      </c>
      <c r="D34" s="54">
        <v>19.21</v>
      </c>
      <c r="E34" s="54">
        <v>10.29</v>
      </c>
      <c r="F34" s="54">
        <v>20.37</v>
      </c>
      <c r="G34" s="54">
        <v>20.59</v>
      </c>
      <c r="H34" s="54">
        <v>23.55</v>
      </c>
      <c r="I34" s="54">
        <v>21.86</v>
      </c>
      <c r="J34" s="54">
        <v>23.85</v>
      </c>
      <c r="K34" s="54">
        <v>18.78</v>
      </c>
      <c r="L34" s="43">
        <v>0</v>
      </c>
      <c r="M34" s="54">
        <v>12.59</v>
      </c>
      <c r="N34" s="54" t="s">
        <v>66</v>
      </c>
      <c r="O34" s="54" t="s">
        <v>4</v>
      </c>
      <c r="P34" s="54" t="s">
        <v>4</v>
      </c>
    </row>
    <row r="35" spans="1:16" s="6" customFormat="1" ht="14.25" customHeight="1" x14ac:dyDescent="0.2">
      <c r="A35" s="24" t="s">
        <v>47</v>
      </c>
      <c r="B35" s="54">
        <v>412.24</v>
      </c>
      <c r="C35" s="54">
        <v>132.77000000000001</v>
      </c>
      <c r="D35" s="54">
        <v>2438.5700000000002</v>
      </c>
      <c r="E35" s="54">
        <v>155.82</v>
      </c>
      <c r="F35" s="54">
        <v>378.3</v>
      </c>
      <c r="G35" s="54">
        <v>432.37</v>
      </c>
      <c r="H35" s="54">
        <v>160.82</v>
      </c>
      <c r="I35" s="54">
        <v>261.86</v>
      </c>
      <c r="J35" s="54">
        <v>152</v>
      </c>
      <c r="K35" s="54">
        <v>537.76</v>
      </c>
      <c r="L35" s="43">
        <v>0</v>
      </c>
      <c r="M35" s="54">
        <v>2230.87</v>
      </c>
      <c r="N35" s="54">
        <v>421.54</v>
      </c>
      <c r="O35" s="54" t="s">
        <v>4</v>
      </c>
      <c r="P35" s="54" t="s">
        <v>4</v>
      </c>
    </row>
    <row r="36" spans="1:16" s="6" customFormat="1" ht="14.25" customHeight="1" x14ac:dyDescent="0.25">
      <c r="A36" s="35" t="s">
        <v>63</v>
      </c>
      <c r="B36" s="54">
        <v>209.03</v>
      </c>
      <c r="C36" s="54">
        <v>116.8</v>
      </c>
      <c r="D36" s="54">
        <v>360.01</v>
      </c>
      <c r="E36" s="54">
        <v>128.6</v>
      </c>
      <c r="F36" s="54">
        <v>163.16999999999999</v>
      </c>
      <c r="G36" s="54">
        <v>181.75</v>
      </c>
      <c r="H36" s="54">
        <v>178.23</v>
      </c>
      <c r="I36" s="54">
        <v>120.29</v>
      </c>
      <c r="J36" s="54">
        <v>232.57</v>
      </c>
      <c r="K36" s="54">
        <v>182.36</v>
      </c>
      <c r="L36" s="54">
        <v>268.33999999999997</v>
      </c>
      <c r="M36" s="54">
        <v>142.03</v>
      </c>
      <c r="N36" s="54">
        <v>179.15</v>
      </c>
      <c r="O36" s="54" t="s">
        <v>4</v>
      </c>
      <c r="P36" s="54" t="s">
        <v>4</v>
      </c>
    </row>
    <row r="37" spans="1:16" s="6" customFormat="1" ht="14.25" customHeight="1" x14ac:dyDescent="0.25">
      <c r="A37" s="35" t="s">
        <v>62</v>
      </c>
      <c r="B37" s="54">
        <v>5.35</v>
      </c>
      <c r="C37" s="54">
        <v>6.37</v>
      </c>
      <c r="D37" s="54">
        <v>4.3600000000000003</v>
      </c>
      <c r="E37" s="54">
        <v>7.94</v>
      </c>
      <c r="F37" s="54">
        <v>9.4700000000000006</v>
      </c>
      <c r="G37" s="54">
        <v>10.24</v>
      </c>
      <c r="H37" s="54">
        <v>4.12</v>
      </c>
      <c r="I37" s="54">
        <v>16.399999999999999</v>
      </c>
      <c r="J37" s="54">
        <v>7.81</v>
      </c>
      <c r="K37" s="54">
        <v>4.34</v>
      </c>
      <c r="L37" s="54">
        <v>11.68</v>
      </c>
      <c r="M37" s="54">
        <v>17.690000000000001</v>
      </c>
      <c r="N37" s="54">
        <v>5.85</v>
      </c>
      <c r="O37" s="54" t="s">
        <v>4</v>
      </c>
      <c r="P37" s="54" t="s">
        <v>4</v>
      </c>
    </row>
    <row r="38" spans="1:16" s="6" customFormat="1" ht="14.25" customHeight="1" x14ac:dyDescent="0.25">
      <c r="A38" s="18"/>
      <c r="B38" s="19"/>
      <c r="C38" s="19"/>
      <c r="D38" s="19"/>
      <c r="E38" s="19"/>
      <c r="F38" s="19"/>
      <c r="G38" s="19"/>
      <c r="H38" s="19"/>
      <c r="I38" s="31"/>
      <c r="J38" s="31"/>
      <c r="K38" s="31"/>
      <c r="L38" s="19"/>
      <c r="M38" s="19"/>
      <c r="N38" s="20"/>
      <c r="O38" s="20"/>
    </row>
    <row r="39" spans="1:16" s="6" customFormat="1" ht="14.25" customHeight="1" x14ac:dyDescent="0.25">
      <c r="A39" s="21" t="s">
        <v>10</v>
      </c>
      <c r="B39" s="22"/>
      <c r="C39" s="22"/>
      <c r="D39" s="22"/>
      <c r="E39" s="22"/>
      <c r="F39" s="22"/>
      <c r="G39" s="22"/>
      <c r="H39" s="22"/>
      <c r="I39" s="32"/>
      <c r="J39" s="32"/>
      <c r="K39" s="34"/>
      <c r="L39" s="22"/>
      <c r="M39" s="22"/>
      <c r="N39" s="22"/>
      <c r="O39" s="23"/>
    </row>
    <row r="40" spans="1:16" s="6" customFormat="1" ht="14.25" customHeight="1" x14ac:dyDescent="0.25">
      <c r="A40" s="24" t="s">
        <v>57</v>
      </c>
      <c r="B40" s="54">
        <v>0.66</v>
      </c>
      <c r="C40" s="54">
        <v>1.31</v>
      </c>
      <c r="D40" s="54">
        <v>0.56000000000000005</v>
      </c>
      <c r="E40" s="54">
        <v>1.59</v>
      </c>
      <c r="F40" s="54">
        <v>1.1399999999999999</v>
      </c>
      <c r="G40" s="54">
        <v>-0.08</v>
      </c>
      <c r="H40" s="54">
        <v>1.1499999999999999</v>
      </c>
      <c r="I40" s="54">
        <v>2.4300000000000002</v>
      </c>
      <c r="J40" s="54">
        <v>0.3</v>
      </c>
      <c r="K40" s="54">
        <v>0.88</v>
      </c>
      <c r="L40" s="54">
        <v>-6.07</v>
      </c>
      <c r="M40" s="54">
        <v>-8.48</v>
      </c>
      <c r="N40" s="54">
        <v>0.93</v>
      </c>
      <c r="O40" s="54">
        <v>1.05</v>
      </c>
      <c r="P40" s="54">
        <v>0.96</v>
      </c>
    </row>
    <row r="41" spans="1:16" s="6" customFormat="1" ht="14.25" customHeight="1" x14ac:dyDescent="0.25">
      <c r="A41" s="24" t="s">
        <v>58</v>
      </c>
      <c r="B41" s="54">
        <v>10.51</v>
      </c>
      <c r="C41" s="54">
        <v>16.09</v>
      </c>
      <c r="D41" s="54">
        <v>2.85</v>
      </c>
      <c r="E41" s="54">
        <v>15.06</v>
      </c>
      <c r="F41" s="54">
        <v>10.57</v>
      </c>
      <c r="G41" s="54">
        <v>-0.57999999999999996</v>
      </c>
      <c r="H41" s="54">
        <v>18.43</v>
      </c>
      <c r="I41" s="54">
        <v>12.16</v>
      </c>
      <c r="J41" s="54">
        <v>2.75</v>
      </c>
      <c r="K41" s="54">
        <v>13.1</v>
      </c>
      <c r="L41" s="54">
        <v>-39.909999999999997</v>
      </c>
      <c r="M41" s="54">
        <v>-23.56</v>
      </c>
      <c r="N41" s="54">
        <v>10.199999999999999</v>
      </c>
      <c r="O41" s="54" t="s">
        <v>4</v>
      </c>
      <c r="P41" s="54" t="s">
        <v>4</v>
      </c>
    </row>
    <row r="42" spans="1:16" s="6" customFormat="1" ht="14.25" customHeight="1" x14ac:dyDescent="0.25">
      <c r="A42" s="18"/>
      <c r="B42" s="19"/>
      <c r="C42" s="19"/>
      <c r="D42" s="19"/>
      <c r="E42" s="19"/>
      <c r="F42" s="19"/>
      <c r="G42" s="19"/>
      <c r="H42" s="19"/>
      <c r="I42" s="31"/>
      <c r="J42" s="31"/>
      <c r="K42" s="31"/>
      <c r="L42" s="19"/>
      <c r="M42" s="19"/>
      <c r="N42" s="20"/>
      <c r="O42" s="20"/>
    </row>
    <row r="43" spans="1:16" s="6" customFormat="1" ht="13.5" x14ac:dyDescent="0.25">
      <c r="A43" s="21" t="s">
        <v>11</v>
      </c>
      <c r="B43" s="22"/>
      <c r="C43" s="22"/>
      <c r="D43" s="22"/>
      <c r="E43" s="22"/>
      <c r="F43" s="22"/>
      <c r="G43" s="22"/>
      <c r="H43" s="22"/>
      <c r="I43" s="32"/>
      <c r="J43" s="32"/>
      <c r="K43" s="34"/>
      <c r="L43" s="22"/>
      <c r="M43" s="22"/>
      <c r="N43" s="22"/>
      <c r="O43" s="23"/>
    </row>
    <row r="44" spans="1:16" s="6" customFormat="1" ht="14.25" customHeight="1" x14ac:dyDescent="0.25">
      <c r="A44" s="24" t="s">
        <v>59</v>
      </c>
      <c r="B44" s="57" t="s">
        <v>12</v>
      </c>
      <c r="C44" s="57" t="s">
        <v>12</v>
      </c>
      <c r="D44" s="57" t="s">
        <v>12</v>
      </c>
      <c r="E44" s="57" t="s">
        <v>12</v>
      </c>
      <c r="F44" s="57" t="s">
        <v>12</v>
      </c>
      <c r="G44" s="58" t="s">
        <v>12</v>
      </c>
      <c r="H44" s="57" t="s">
        <v>12</v>
      </c>
      <c r="I44" s="57" t="s">
        <v>12</v>
      </c>
      <c r="J44" s="58" t="s">
        <v>12</v>
      </c>
      <c r="K44" s="58" t="s">
        <v>12</v>
      </c>
      <c r="L44" s="59" t="s">
        <v>12</v>
      </c>
      <c r="M44" s="60" t="s">
        <v>4</v>
      </c>
      <c r="N44" s="60" t="s">
        <v>4</v>
      </c>
      <c r="O44" s="57" t="s">
        <v>13</v>
      </c>
      <c r="P44" s="29"/>
    </row>
    <row r="45" spans="1:16" ht="14" customHeight="1" x14ac:dyDescent="0.25">
      <c r="A45" s="24" t="s">
        <v>48</v>
      </c>
      <c r="B45" s="57" t="s">
        <v>14</v>
      </c>
      <c r="C45" s="57" t="s">
        <v>14</v>
      </c>
      <c r="D45" s="57" t="s">
        <v>14</v>
      </c>
      <c r="E45" s="57" t="s">
        <v>14</v>
      </c>
      <c r="F45" s="57" t="s">
        <v>14</v>
      </c>
      <c r="G45" s="58" t="s">
        <v>14</v>
      </c>
      <c r="H45" s="57" t="s">
        <v>14</v>
      </c>
      <c r="I45" s="57" t="s">
        <v>14</v>
      </c>
      <c r="J45" s="58" t="s">
        <v>14</v>
      </c>
      <c r="K45" s="58" t="s">
        <v>14</v>
      </c>
      <c r="L45" s="57" t="s">
        <v>14</v>
      </c>
      <c r="M45" s="60" t="s">
        <v>4</v>
      </c>
      <c r="N45" s="60" t="s">
        <v>4</v>
      </c>
      <c r="O45" s="60" t="s">
        <v>4</v>
      </c>
      <c r="P45" s="1"/>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7" t="s">
        <v>15</v>
      </c>
      <c r="B47" s="25"/>
      <c r="C47" s="26"/>
      <c r="D47" s="26"/>
      <c r="E47" s="26"/>
      <c r="F47" s="26"/>
      <c r="G47" s="26"/>
      <c r="H47" s="26"/>
      <c r="I47" s="26"/>
      <c r="J47" s="26"/>
      <c r="K47" s="26"/>
      <c r="L47" s="26"/>
      <c r="M47" s="26"/>
      <c r="N47" s="26"/>
      <c r="O47" s="26"/>
      <c r="P47" s="26"/>
    </row>
    <row r="48" spans="1:16" ht="31.5" customHeight="1" x14ac:dyDescent="0.25">
      <c r="A48" s="65" t="s">
        <v>16</v>
      </c>
      <c r="B48" s="65"/>
      <c r="C48" s="65"/>
      <c r="D48" s="65"/>
      <c r="E48" s="65"/>
      <c r="F48" s="65"/>
      <c r="G48" s="65"/>
      <c r="H48" s="65"/>
      <c r="I48" s="65"/>
      <c r="J48" s="65"/>
      <c r="K48" s="65"/>
      <c r="L48" s="65"/>
      <c r="M48" s="65"/>
      <c r="N48" s="65"/>
      <c r="O48" s="65"/>
      <c r="P48" s="65"/>
    </row>
    <row r="49" spans="1:16" ht="25.5" customHeight="1" x14ac:dyDescent="0.25">
      <c r="A49" s="61" t="s">
        <v>17</v>
      </c>
      <c r="B49" s="61"/>
      <c r="C49" s="61"/>
      <c r="D49" s="61"/>
      <c r="E49" s="61"/>
      <c r="F49" s="61"/>
      <c r="G49" s="61"/>
      <c r="H49" s="61"/>
      <c r="I49" s="61"/>
      <c r="J49" s="61"/>
      <c r="K49" s="61"/>
      <c r="L49" s="61"/>
      <c r="M49" s="61"/>
      <c r="N49" s="61"/>
      <c r="O49" s="61"/>
      <c r="P49" s="61"/>
    </row>
    <row r="50" spans="1:16" ht="26" customHeight="1" x14ac:dyDescent="0.25">
      <c r="A50" s="61" t="s">
        <v>56</v>
      </c>
      <c r="B50" s="61"/>
      <c r="C50" s="61"/>
      <c r="D50" s="61"/>
      <c r="E50" s="61"/>
      <c r="F50" s="61"/>
      <c r="G50" s="61"/>
      <c r="H50" s="61"/>
      <c r="I50" s="61"/>
      <c r="J50" s="61"/>
      <c r="K50" s="61"/>
      <c r="L50" s="61"/>
      <c r="M50" s="61"/>
      <c r="N50" s="61"/>
      <c r="O50" s="61"/>
      <c r="P50" s="61"/>
    </row>
    <row r="51" spans="1:16" ht="12.5" customHeight="1" x14ac:dyDescent="0.25">
      <c r="A51" s="28" t="s">
        <v>18</v>
      </c>
      <c r="B51" s="28"/>
      <c r="C51" s="28"/>
      <c r="D51" s="28"/>
      <c r="E51" s="28"/>
      <c r="F51" s="30"/>
      <c r="G51" s="28"/>
      <c r="H51" s="28"/>
      <c r="I51" s="28"/>
      <c r="J51" s="30"/>
      <c r="K51" s="33"/>
      <c r="L51" s="28"/>
      <c r="M51" s="28"/>
      <c r="N51" s="28"/>
      <c r="O51" s="28"/>
      <c r="P51" s="28"/>
    </row>
    <row r="52" spans="1:16" ht="12.5" customHeight="1" x14ac:dyDescent="0.25">
      <c r="A52" s="66" t="s">
        <v>65</v>
      </c>
      <c r="B52" s="66"/>
      <c r="C52" s="66"/>
      <c r="D52" s="66"/>
      <c r="E52" s="66"/>
      <c r="F52" s="66"/>
      <c r="G52" s="66"/>
      <c r="H52" s="66"/>
      <c r="I52" s="66"/>
      <c r="J52" s="66"/>
      <c r="K52" s="66"/>
      <c r="L52" s="66"/>
      <c r="M52" s="66"/>
      <c r="N52" s="66"/>
      <c r="O52" s="66"/>
      <c r="P52" s="66"/>
    </row>
    <row r="53" spans="1:16" ht="12.5" customHeight="1" x14ac:dyDescent="0.25">
      <c r="A53" s="66" t="s">
        <v>64</v>
      </c>
      <c r="B53" s="66"/>
      <c r="C53" s="66"/>
      <c r="D53" s="66"/>
      <c r="E53" s="66"/>
      <c r="F53" s="66"/>
      <c r="G53" s="66"/>
      <c r="H53" s="66"/>
      <c r="I53" s="66"/>
      <c r="J53" s="66"/>
      <c r="K53" s="66"/>
      <c r="L53" s="66"/>
      <c r="M53" s="66"/>
      <c r="N53" s="66"/>
      <c r="O53" s="66"/>
      <c r="P53" s="66"/>
    </row>
    <row r="54" spans="1:16" ht="12.5" customHeight="1" x14ac:dyDescent="0.25">
      <c r="A54" s="62" t="s">
        <v>60</v>
      </c>
      <c r="B54" s="62"/>
      <c r="C54" s="62"/>
      <c r="D54" s="62"/>
      <c r="E54" s="62"/>
      <c r="F54" s="62"/>
      <c r="G54" s="62"/>
      <c r="H54" s="62"/>
      <c r="I54" s="62"/>
      <c r="J54" s="62"/>
      <c r="K54" s="62"/>
      <c r="L54" s="62"/>
      <c r="M54" s="62"/>
      <c r="N54" s="62"/>
      <c r="O54" s="62"/>
      <c r="P54" s="62"/>
    </row>
    <row r="55" spans="1:16" ht="26" customHeight="1" x14ac:dyDescent="0.25">
      <c r="A55" s="63" t="s">
        <v>61</v>
      </c>
      <c r="B55" s="63"/>
      <c r="C55" s="63"/>
      <c r="D55" s="63"/>
      <c r="E55" s="63"/>
      <c r="F55" s="63"/>
      <c r="G55" s="63"/>
      <c r="H55" s="63"/>
      <c r="I55" s="63"/>
      <c r="J55" s="63"/>
      <c r="K55" s="63"/>
      <c r="L55" s="63"/>
      <c r="M55" s="63"/>
      <c r="N55" s="63"/>
      <c r="O55" s="63"/>
      <c r="P55" s="63"/>
    </row>
  </sheetData>
  <mergeCells count="9">
    <mergeCell ref="A50:P50"/>
    <mergeCell ref="A54:P54"/>
    <mergeCell ref="A55:P55"/>
    <mergeCell ref="A1:P1"/>
    <mergeCell ref="A48:P48"/>
    <mergeCell ref="A49:P49"/>
    <mergeCell ref="A52:P52"/>
    <mergeCell ref="A53:P53"/>
    <mergeCell ref="A2:O2"/>
  </mergeCells>
  <phoneticPr fontId="1" type="noConversion"/>
  <hyperlinks>
    <hyperlink ref="O44" r:id="rId1" xr:uid="{00000000-0004-0000-0000-000004000000}"/>
    <hyperlink ref="C44" r:id="rId2" xr:uid="{00000000-0004-0000-0000-000005000000}"/>
    <hyperlink ref="C45" r:id="rId3" xr:uid="{00000000-0004-0000-0000-000006000000}"/>
    <hyperlink ref="B44" r:id="rId4" xr:uid="{00000000-0004-0000-0000-000007000000}"/>
    <hyperlink ref="B45" r:id="rId5" xr:uid="{00000000-0004-0000-0000-00000B000000}"/>
    <hyperlink ref="L45" r:id="rId6" xr:uid="{00000000-0004-0000-0000-000010000000}"/>
    <hyperlink ref="L44" r:id="rId7" xr:uid="{137E2214-71E6-4BDD-B350-4B306F58A453}"/>
    <hyperlink ref="J45" r:id="rId8" display="Licencija" xr:uid="{A9B0BD5D-5AF1-4F15-B0C9-D98C4A70747F}"/>
    <hyperlink ref="J44" r:id="rId9" display="Nuomonė" xr:uid="{7BE5CB8B-158C-4D8D-A5EC-B54F90223220}"/>
    <hyperlink ref="K45" r:id="rId10" xr:uid="{67F542A4-F0E0-41FD-9163-39B89E286D95}"/>
    <hyperlink ref="K44" r:id="rId11" xr:uid="{0CF9CA97-74CC-4682-ACC6-1FA4FA623475}"/>
    <hyperlink ref="F45" r:id="rId12" xr:uid="{03908AD4-E4D0-4000-A510-EA58E8C5575C}"/>
    <hyperlink ref="F44" r:id="rId13" xr:uid="{4AF6AA96-7050-4E4E-BE0C-A8EED9E8D3BA}"/>
    <hyperlink ref="H44" r:id="rId14" xr:uid="{33A12760-C291-453E-AA12-D21C2452D883}"/>
    <hyperlink ref="H45" r:id="rId15" xr:uid="{5A9CEAF9-5BF6-4FE6-8885-54867E2C4EE2}"/>
    <hyperlink ref="G44" r:id="rId16" display="Nuomonė" xr:uid="{F2153E25-A92D-4CAA-BB50-55988BF55211}"/>
    <hyperlink ref="G45" r:id="rId17" xr:uid="{F2C86330-2F92-44ED-B773-4D907EB8AA46}"/>
    <hyperlink ref="I45" r:id="rId18" xr:uid="{7306EF98-E593-45BD-9464-DE934522C4A5}"/>
    <hyperlink ref="I44" r:id="rId19" xr:uid="{209B06D3-867E-4CCB-AD56-C998556AD471}"/>
    <hyperlink ref="E45" r:id="rId20" xr:uid="{C7DF603E-0F4B-4ED2-9B1F-57FFA7F6E12C}"/>
    <hyperlink ref="E44" r:id="rId21" xr:uid="{9A9FD0C4-20F2-4048-A8BF-C6E6BB91EE14}"/>
    <hyperlink ref="D44" r:id="rId22" xr:uid="{566D2226-E8A3-4DE5-A319-ACBABEBD88B7}"/>
    <hyperlink ref="D45" r:id="rId23" xr:uid="{5F0CC070-14C0-4E63-A89D-BE04ECF118D2}"/>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2023-11-07T12:00:40Z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2022-11-12T12:24:59Z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f70e7f13-3e07-429b-8f77-2310b000f1f5</vt:lpwstr>
  </property>
  <property fmtid="{D5CDD505-2E9C-101B-9397-08002B2CF9AE}" pid="8" name="MSIP_Label_e5564178-1ca1-4992-b45e-fdaf9919e704_ContentBits">
    <vt:lpwstr>0</vt:lpwstr>
  </property>
</Properties>
</file>